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3040" windowHeight="9516" tabRatio="724" activeTab="0"/>
  </bookViews>
  <sheets>
    <sheet name="Tagespflege 1 bis 3 Kinder" sheetId="1" r:id="rId1"/>
    <sheet name="Tagespflege 4 bis 5 Kinder" sheetId="2" r:id="rId2"/>
    <sheet name="Tagespflege 6 bis 10 Kinder" sheetId="3" r:id="rId3"/>
    <sheet name="Datengrundlagen" sheetId="4" r:id="rId4"/>
  </sheets>
  <definedNames/>
  <calcPr fullCalcOnLoad="1"/>
</workbook>
</file>

<file path=xl/sharedStrings.xml><?xml version="1.0" encoding="utf-8"?>
<sst xmlns="http://schemas.openxmlformats.org/spreadsheetml/2006/main" count="146" uniqueCount="86">
  <si>
    <t>Kind 1</t>
  </si>
  <si>
    <t>Sachkostenpauschale</t>
  </si>
  <si>
    <t>Kind 2</t>
  </si>
  <si>
    <t>Kind 3</t>
  </si>
  <si>
    <t>Kind 4</t>
  </si>
  <si>
    <t>1-3 Kinder</t>
  </si>
  <si>
    <t>4-5 Kinder</t>
  </si>
  <si>
    <t>Kind 5</t>
  </si>
  <si>
    <t>Kind 6</t>
  </si>
  <si>
    <t>Kind 7</t>
  </si>
  <si>
    <t>Kind 8</t>
  </si>
  <si>
    <t>über 100 Std. bis einschließlich 140 Std. monatlich, Teilzeit (bis 7 Std. täglich)</t>
  </si>
  <si>
    <t>über 140 Std. bis einschließlich 180 Std. monatlich, ganztags (bis 9 Std. täglich)</t>
  </si>
  <si>
    <t>mehr als 180 Std. monatlich, überlange Betreuung  (über 9 Std. täglich)</t>
  </si>
  <si>
    <t>tägliche Betreuungszeit in Stunden</t>
  </si>
  <si>
    <t>Rentenversicherung</t>
  </si>
  <si>
    <t>Rentenversicherungspflicht ab einem steuerpflichtigen Einkommen von</t>
  </si>
  <si>
    <t>Krankenversicherung</t>
  </si>
  <si>
    <t>Rentenversicherungbeiträge Prozentsatz vom steuerpflichtigen Einkommen</t>
  </si>
  <si>
    <t>Bei einem steuerpflichtigen Einkommen bis zu</t>
  </si>
  <si>
    <t>Summe</t>
  </si>
  <si>
    <t>Beitrag ohne leibliche Kinder in %</t>
  </si>
  <si>
    <t>Beitrag mit leiblichen Kindern in %</t>
  </si>
  <si>
    <t>Voraussichtliches steuerpflichtiges Einkommen pro Monat</t>
  </si>
  <si>
    <t>Berechnung des voraussichtlichen steuerpflichtigen Einkommens</t>
  </si>
  <si>
    <t>Sozialversicherungspflicht</t>
  </si>
  <si>
    <t>Bitte geben Sie in die grün unterlegten Felder die entsprechenden Zahlen ein. Alle anderen Daten werden automatisch berechnet.</t>
  </si>
  <si>
    <r>
      <t xml:space="preserve">Es ergibt sich voraussichtlich eine </t>
    </r>
    <r>
      <rPr>
        <b/>
        <sz val="10"/>
        <rFont val="Arial"/>
        <family val="2"/>
      </rPr>
      <t>Rentenversicherungspflicht</t>
    </r>
  </si>
  <si>
    <r>
      <t xml:space="preserve">Die Tagespflegeperson kann voraussichtlich </t>
    </r>
    <r>
      <rPr>
        <b/>
        <sz val="10"/>
        <rFont val="Arial"/>
        <family val="2"/>
      </rPr>
      <t>weiterhin in der Familienversicherung</t>
    </r>
    <r>
      <rPr>
        <sz val="10"/>
        <rFont val="Arial"/>
        <family val="2"/>
      </rPr>
      <t xml:space="preserve"> kranken- und pflegeversichert sein</t>
    </r>
  </si>
  <si>
    <t>Aktualität der vorgenannten Daten</t>
  </si>
  <si>
    <t>bis einschließlich 100 Std. monatlich, halbtags (bis 5 Std. täglich)</t>
  </si>
  <si>
    <r>
      <t xml:space="preserve">Für Tagespflegepersonen </t>
    </r>
    <r>
      <rPr>
        <u val="single"/>
        <sz val="10"/>
        <rFont val="Arial"/>
        <family val="2"/>
      </rPr>
      <t>die bisher in der Familienversicherung</t>
    </r>
    <r>
      <rPr>
        <sz val="10"/>
        <rFont val="Arial"/>
        <family val="2"/>
      </rPr>
      <t xml:space="preserve"> versichert sind:
Die Tagespflegeperson muss sich voraussichtlich </t>
    </r>
    <r>
      <rPr>
        <b/>
        <sz val="10"/>
        <rFont val="Arial"/>
        <family val="2"/>
      </rPr>
      <t>selbst kranken- und pflegeversichern</t>
    </r>
  </si>
  <si>
    <r>
      <t xml:space="preserve">Für Tagespflegepersonen </t>
    </r>
    <r>
      <rPr>
        <u val="single"/>
        <sz val="10"/>
        <rFont val="Arial"/>
        <family val="2"/>
      </rPr>
      <t>die nicht in der Familienversicherung versichert sind</t>
    </r>
    <r>
      <rPr>
        <sz val="10"/>
        <rFont val="Arial"/>
        <family val="2"/>
      </rPr>
      <t xml:space="preserve">:
Die Tagespflegeperson muss sich voraussichtlich </t>
    </r>
    <r>
      <rPr>
        <b/>
        <sz val="10"/>
        <rFont val="Arial"/>
        <family val="2"/>
      </rPr>
      <t>selbst kranken- und pflegeversichern</t>
    </r>
  </si>
  <si>
    <t>überlange Betreuung</t>
  </si>
  <si>
    <t>Tagespflege in Berlin für 9 - 10 Kinder</t>
  </si>
  <si>
    <t>Tagespflege in Berlin für 4 - 5 Kinder</t>
  </si>
  <si>
    <t>Tagespflege</t>
  </si>
  <si>
    <t>Entgelt zur Vergütung der Förderleistung</t>
  </si>
  <si>
    <t>Kind 9</t>
  </si>
  <si>
    <t>Kind 10</t>
  </si>
  <si>
    <t xml:space="preserve">© Familien für Kinder gGmbH, Stresemannstraße 78, 10963 Berlin, Tel. 21 00 21 0, www.familien-fuer-kinder.de </t>
  </si>
  <si>
    <t>Tagespflege in Berlin bis 3 Kinder</t>
  </si>
  <si>
    <t>Kindertagespflege: Finanzielle Leistungen der Jugendämter in Berlin</t>
  </si>
  <si>
    <t>ermäßigter Prozentsatz ohne Krankengeldversicherung</t>
  </si>
  <si>
    <t>Prozent</t>
  </si>
  <si>
    <t>Euro</t>
  </si>
  <si>
    <t>halbtags, Teilzeit und ganztags</t>
  </si>
  <si>
    <t>Mindestbeitrag ohne Krankengeld</t>
  </si>
  <si>
    <t>Mindestbeitrag mit Krankengeld</t>
  </si>
  <si>
    <t>Die Berechnungen erfolgen auf der Basis der aktuell gültigen Sätze (siehe Arbeitsblatt "Datengrundlagen"). Sie sind nicht rechtsverbindlich. Sie können hilfreich sein, wenn man sich mit der Aufnahme der Tätigkeit zum ersten Mal bei den Sozialversicherungen anmeldet, können aber nicht die Berechnung der Finanzämter, der Träger der Sozialversicherung und der Angehörigen der steuerberatenden Berufe ersetzen. Irrtümer sind vorbehalten.</t>
  </si>
  <si>
    <t xml:space="preserve">Sachkostenpauschale: </t>
  </si>
  <si>
    <t>Entgelt für die Förderleistung</t>
  </si>
  <si>
    <r>
      <t>Summe vom Jugendamt gezahlt</t>
    </r>
    <r>
      <rPr>
        <b/>
        <sz val="10"/>
        <rFont val="Arial"/>
        <family val="2"/>
      </rPr>
      <t>*</t>
    </r>
  </si>
  <si>
    <t>Mittelbar pädagogische Arbeit</t>
  </si>
  <si>
    <t>Betriebsausgabenpauschale insges.</t>
  </si>
  <si>
    <t>Stunden pro Kind und Monat</t>
  </si>
  <si>
    <t>Stundensatz</t>
  </si>
  <si>
    <t>Summe pro Kind und Monat</t>
  </si>
  <si>
    <t>6-10 Kinder</t>
  </si>
  <si>
    <t>Stunden täglich bei einer 5-Tagewoche</t>
  </si>
  <si>
    <t xml:space="preserve">Betriebsausgabenpauschale </t>
  </si>
  <si>
    <t xml:space="preserve">Entgelt für die Förderleistung </t>
  </si>
  <si>
    <t>* In den Pauschalbeträgen sind mögliche weitere Zahlungen, wie z.B. Mieterstattungen oder Zuschüsse für ungewöhnliche Betreuungszeiten, nicht enthalten. 
Tagespflegepersonen erhalten auf Nachweis auch angemessene hälftige Beiträge für die Sozialversicherung. Diese Erstattungsbeträge sind hier nicht enthalten. Nach § 3 Nr. 9 Einkommensteuergesetz sind die Erstattungsbeträge für die Sozialversicherung steuerfrei.</t>
  </si>
  <si>
    <t>Beitrag wenn Einkommen mehr 
als 1.131,67 € 
Prozentsatz vom steuerpflichtigen Einkommen mit Krankengeldversicherung</t>
  </si>
  <si>
    <t>vom 01.01.2023 bis 31.12.2023</t>
  </si>
  <si>
    <t>Krankenversicherungspflicht für selbstständige Tagesmütter, die über die Familienkrankenversicherung 
(§ 10 SGB V) versichert sind, ab einem steuerpflichtigen Einkommen von</t>
  </si>
  <si>
    <t>Pflegeversicherung 
bis zum 30.06.2023</t>
  </si>
  <si>
    <t>Beitragssatz</t>
  </si>
  <si>
    <t>Kinderlos</t>
  </si>
  <si>
    <t>4,0 %</t>
  </si>
  <si>
    <t>Kind/er über 25 Jahre</t>
  </si>
  <si>
    <t>Basiswert</t>
  </si>
  <si>
    <t>3,4 %</t>
  </si>
  <si>
    <t>1 Kind unter 25 Jahren</t>
  </si>
  <si>
    <t>2 Kinder unter 25 Jahren</t>
  </si>
  <si>
    <t>3 Kinder unter 25 Jahren</t>
  </si>
  <si>
    <t>2,9 %</t>
  </si>
  <si>
    <t>4 Kinder unter 25 Jahren</t>
  </si>
  <si>
    <t>2,65 %</t>
  </si>
  <si>
    <t>5 Kinder und mehr unter 25 Jahren</t>
  </si>
  <si>
    <t>2,4 %</t>
  </si>
  <si>
    <t>Zuschlag/
Abschlag 
in %</t>
  </si>
  <si>
    <t>Pflegeversicherung
ab dem 01.07.2023</t>
  </si>
  <si>
    <t>Stand: 28.06.2023</t>
  </si>
  <si>
    <t>-1,0</t>
  </si>
  <si>
    <t>+0,6</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</si>
</sst>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Ja&quot;;&quot;Ja&quot;;&quot;Nein&quot;"/>
    <numFmt numFmtId="166" formatCode="&quot;Wahr&quot;;&quot;Wahr&quot;;&quot;Falsch&quot;"/>
    <numFmt numFmtId="167" formatCode="&quot;Ein&quot;;&quot;Ein&quot;;&quot;Aus&quot;"/>
    <numFmt numFmtId="168" formatCode="[$€-2]\ #,##0.00_);[Red]\([$€-2]\ #,##0.00\)"/>
    <numFmt numFmtId="169" formatCode="[$-407]dddd\,\ d\.\ mmmm\ yyyy"/>
  </numFmts>
  <fonts count="52">
    <font>
      <sz val="10"/>
      <name val="Arial"/>
      <family val="0"/>
    </font>
    <font>
      <sz val="11"/>
      <color indexed="8"/>
      <name val="Calibri"/>
      <family val="2"/>
    </font>
    <font>
      <b/>
      <sz val="10"/>
      <name val="Arial"/>
      <family val="2"/>
    </font>
    <font>
      <sz val="8"/>
      <name val="Arial"/>
      <family val="2"/>
    </font>
    <font>
      <b/>
      <sz val="12"/>
      <name val="Arial"/>
      <family val="2"/>
    </font>
    <font>
      <b/>
      <sz val="14"/>
      <name val="Arial"/>
      <family val="2"/>
    </font>
    <font>
      <sz val="14"/>
      <name val="Arial"/>
      <family val="2"/>
    </font>
    <font>
      <b/>
      <i/>
      <sz val="10"/>
      <name val="Arial"/>
      <family val="2"/>
    </font>
    <font>
      <b/>
      <u val="single"/>
      <sz val="16"/>
      <name val="Arial"/>
      <family val="2"/>
    </font>
    <font>
      <sz val="11"/>
      <name val="Arial"/>
      <family val="2"/>
    </font>
    <font>
      <u val="single"/>
      <sz val="10"/>
      <color indexed="12"/>
      <name val="Arial"/>
      <family val="2"/>
    </font>
    <font>
      <u val="single"/>
      <sz val="10"/>
      <color indexed="36"/>
      <name val="Arial"/>
      <family val="2"/>
    </font>
    <font>
      <u val="single"/>
      <sz val="10"/>
      <name val="Arial"/>
      <family val="2"/>
    </font>
    <font>
      <sz val="11"/>
      <name val="Calibri"/>
      <family val="2"/>
    </font>
    <font>
      <b/>
      <sz val="11"/>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b/>
      <sz val="11"/>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53"/>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right/>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style="medium">
        <color rgb="FFBFBFBF"/>
      </right>
      <top style="medium">
        <color rgb="FFBFBFBF"/>
      </top>
      <bottom style="medium">
        <color rgb="FFBFBFBF"/>
      </bottom>
    </border>
    <border>
      <left style="medium">
        <color rgb="FFBFBFBF"/>
      </left>
      <right style="medium">
        <color rgb="FFBFBFBF"/>
      </right>
      <top>
        <color indexed="63"/>
      </top>
      <bottom style="medium">
        <color rgb="FFBFBFBF"/>
      </bottom>
    </border>
    <border>
      <left>
        <color indexed="63"/>
      </left>
      <right style="medium">
        <color rgb="FFBFBFBF"/>
      </right>
      <top>
        <color indexed="63"/>
      </top>
      <bottom style="medium">
        <color rgb="FFBFBFBF"/>
      </bottom>
    </border>
    <border>
      <left style="medium">
        <color rgb="FFBFBFBF"/>
      </left>
      <right style="medium">
        <color rgb="FFBFBFBF"/>
      </right>
      <top style="medium">
        <color rgb="FFBFBFBF"/>
      </top>
      <bottom style="medium">
        <color rgb="FFBFBFB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1"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49">
    <xf numFmtId="0" fontId="0" fillId="0" borderId="0" xfId="0" applyAlignment="1">
      <alignment/>
    </xf>
    <xf numFmtId="0" fontId="4" fillId="0" borderId="0" xfId="0" applyFont="1" applyAlignment="1">
      <alignment/>
    </xf>
    <xf numFmtId="0" fontId="6" fillId="0" borderId="0" xfId="0" applyFont="1" applyAlignment="1">
      <alignment/>
    </xf>
    <xf numFmtId="0" fontId="8" fillId="0" borderId="0" xfId="0" applyFont="1" applyAlignment="1">
      <alignment/>
    </xf>
    <xf numFmtId="0" fontId="0" fillId="0" borderId="0" xfId="0" applyBorder="1" applyAlignment="1">
      <alignment/>
    </xf>
    <xf numFmtId="164" fontId="0" fillId="0" borderId="0" xfId="0" applyNumberFormat="1" applyAlignment="1" applyProtection="1">
      <alignment/>
      <protection/>
    </xf>
    <xf numFmtId="0" fontId="0" fillId="0" borderId="0" xfId="0" applyAlignment="1" applyProtection="1">
      <alignment/>
      <protection/>
    </xf>
    <xf numFmtId="164" fontId="0" fillId="0" borderId="0" xfId="0" applyNumberFormat="1" applyFill="1" applyAlignment="1" applyProtection="1">
      <alignment/>
      <protection/>
    </xf>
    <xf numFmtId="0" fontId="0" fillId="0" borderId="0" xfId="0" applyFill="1" applyAlignment="1" applyProtection="1">
      <alignment/>
      <protection/>
    </xf>
    <xf numFmtId="164" fontId="0" fillId="0" borderId="0" xfId="0" applyNumberFormat="1" applyFont="1" applyFill="1" applyAlignment="1" applyProtection="1">
      <alignment/>
      <protection/>
    </xf>
    <xf numFmtId="0" fontId="0" fillId="0" borderId="0" xfId="0" applyFont="1" applyFill="1" applyAlignment="1" applyProtection="1">
      <alignment/>
      <protection/>
    </xf>
    <xf numFmtId="164" fontId="0" fillId="0" borderId="10" xfId="0" applyNumberFormat="1" applyFill="1" applyBorder="1" applyAlignment="1" applyProtection="1">
      <alignment/>
      <protection/>
    </xf>
    <xf numFmtId="0" fontId="0" fillId="0" borderId="10" xfId="0" applyFill="1" applyBorder="1" applyAlignment="1" applyProtection="1">
      <alignment wrapText="1"/>
      <protection/>
    </xf>
    <xf numFmtId="0" fontId="0" fillId="0" borderId="10" xfId="0" applyBorder="1" applyAlignment="1" applyProtection="1">
      <alignment wrapText="1"/>
      <protection/>
    </xf>
    <xf numFmtId="164" fontId="0" fillId="0" borderId="10" xfId="0" applyNumberFormat="1" applyBorder="1" applyAlignment="1" applyProtection="1">
      <alignment/>
      <protection/>
    </xf>
    <xf numFmtId="8" fontId="0" fillId="0" borderId="10" xfId="0" applyNumberFormat="1" applyFill="1" applyBorder="1" applyAlignment="1" applyProtection="1">
      <alignment/>
      <protection/>
    </xf>
    <xf numFmtId="0" fontId="2" fillId="0" borderId="0" xfId="0" applyFont="1" applyFill="1" applyBorder="1" applyAlignment="1" applyProtection="1">
      <alignment wrapText="1"/>
      <protection/>
    </xf>
    <xf numFmtId="164" fontId="0"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0" fillId="0" borderId="0" xfId="0" applyBorder="1" applyAlignment="1" applyProtection="1">
      <alignment/>
      <protection/>
    </xf>
    <xf numFmtId="8" fontId="0" fillId="0" borderId="11" xfId="0" applyNumberFormat="1" applyFill="1" applyBorder="1" applyAlignment="1" applyProtection="1">
      <alignment/>
      <protection/>
    </xf>
    <xf numFmtId="8" fontId="0" fillId="0" borderId="0" xfId="0" applyNumberFormat="1" applyFill="1" applyBorder="1" applyAlignment="1" applyProtection="1">
      <alignment/>
      <protection/>
    </xf>
    <xf numFmtId="8" fontId="0" fillId="0" borderId="0" xfId="0" applyNumberFormat="1" applyFont="1" applyFill="1" applyBorder="1" applyAlignment="1" applyProtection="1">
      <alignment/>
      <protection/>
    </xf>
    <xf numFmtId="8" fontId="2" fillId="0" borderId="0" xfId="0" applyNumberFormat="1" applyFont="1" applyFill="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0" fontId="4" fillId="0" borderId="0" xfId="0" applyFont="1" applyFill="1" applyBorder="1" applyAlignment="1">
      <alignment wrapText="1"/>
    </xf>
    <xf numFmtId="164" fontId="0" fillId="33" borderId="10" xfId="0" applyNumberFormat="1" applyFill="1" applyBorder="1" applyAlignment="1" applyProtection="1">
      <alignment/>
      <protection/>
    </xf>
    <xf numFmtId="8" fontId="0" fillId="33" borderId="10" xfId="0" applyNumberFormat="1" applyFill="1" applyBorder="1" applyAlignment="1" applyProtection="1">
      <alignment/>
      <protection/>
    </xf>
    <xf numFmtId="164" fontId="0" fillId="34" borderId="10" xfId="0" applyNumberFormat="1" applyFill="1" applyBorder="1" applyAlignment="1" applyProtection="1">
      <alignment/>
      <protection/>
    </xf>
    <xf numFmtId="0" fontId="0" fillId="35" borderId="10" xfId="0" applyFill="1" applyBorder="1" applyAlignment="1" applyProtection="1">
      <alignment/>
      <protection locked="0"/>
    </xf>
    <xf numFmtId="0" fontId="2" fillId="36" borderId="12" xfId="0" applyFont="1" applyFill="1" applyBorder="1" applyAlignment="1" applyProtection="1">
      <alignment vertical="center" wrapText="1"/>
      <protection/>
    </xf>
    <xf numFmtId="0" fontId="0" fillId="0" borderId="13" xfId="0" applyBorder="1" applyAlignment="1" applyProtection="1">
      <alignment/>
      <protection/>
    </xf>
    <xf numFmtId="0" fontId="0" fillId="0" borderId="14" xfId="0" applyBorder="1" applyAlignment="1" applyProtection="1">
      <alignment/>
      <protection/>
    </xf>
    <xf numFmtId="0" fontId="9" fillId="0" borderId="0" xfId="0" applyFont="1" applyAlignment="1">
      <alignment/>
    </xf>
    <xf numFmtId="0" fontId="4" fillId="0" borderId="0" xfId="0" applyFont="1" applyAlignment="1" applyProtection="1">
      <alignment/>
      <protection/>
    </xf>
    <xf numFmtId="0" fontId="9" fillId="0" borderId="0" xfId="0" applyFont="1" applyAlignment="1" applyProtection="1">
      <alignment wrapText="1"/>
      <protection/>
    </xf>
    <xf numFmtId="0" fontId="9" fillId="0" borderId="0" xfId="0" applyFont="1" applyAlignment="1" applyProtection="1">
      <alignment/>
      <protection/>
    </xf>
    <xf numFmtId="0" fontId="0" fillId="0" borderId="0" xfId="0" applyBorder="1" applyAlignment="1" applyProtection="1">
      <alignment wrapText="1"/>
      <protection/>
    </xf>
    <xf numFmtId="0" fontId="2" fillId="0" borderId="10" xfId="0" applyFont="1" applyBorder="1" applyAlignment="1" applyProtection="1">
      <alignment horizontal="right"/>
      <protection/>
    </xf>
    <xf numFmtId="0" fontId="2" fillId="33" borderId="10" xfId="0" applyFont="1" applyFill="1" applyBorder="1" applyAlignment="1" applyProtection="1">
      <alignment horizontal="right"/>
      <protection/>
    </xf>
    <xf numFmtId="0" fontId="0" fillId="0" borderId="10" xfId="0" applyBorder="1" applyAlignment="1" applyProtection="1">
      <alignment horizontal="center"/>
      <protection/>
    </xf>
    <xf numFmtId="0" fontId="0" fillId="33" borderId="10" xfId="0" applyFill="1" applyBorder="1" applyAlignment="1" applyProtection="1">
      <alignment/>
      <protection/>
    </xf>
    <xf numFmtId="0" fontId="2" fillId="35" borderId="10" xfId="0" applyFont="1" applyFill="1" applyBorder="1" applyAlignment="1" applyProtection="1">
      <alignment wrapText="1"/>
      <protection/>
    </xf>
    <xf numFmtId="0" fontId="0" fillId="0" borderId="0" xfId="0" applyFill="1" applyAlignment="1" applyProtection="1">
      <alignment vertical="center"/>
      <protection/>
    </xf>
    <xf numFmtId="0" fontId="0" fillId="0" borderId="0" xfId="0" applyFont="1" applyFill="1" applyAlignment="1" applyProtection="1">
      <alignment wrapText="1"/>
      <protection/>
    </xf>
    <xf numFmtId="0" fontId="0" fillId="0" borderId="10" xfId="0" applyFill="1" applyBorder="1" applyAlignment="1" applyProtection="1">
      <alignment/>
      <protection/>
    </xf>
    <xf numFmtId="0" fontId="2" fillId="37" borderId="10" xfId="0" applyFont="1" applyFill="1" applyBorder="1" applyAlignment="1" applyProtection="1">
      <alignment vertical="center" wrapText="1"/>
      <protection/>
    </xf>
    <xf numFmtId="0" fontId="0" fillId="37" borderId="10" xfId="0" applyFill="1" applyBorder="1" applyAlignment="1" applyProtection="1">
      <alignment/>
      <protection/>
    </xf>
    <xf numFmtId="8" fontId="2" fillId="37" borderId="15" xfId="0" applyNumberFormat="1" applyFont="1" applyFill="1" applyBorder="1" applyAlignment="1" applyProtection="1">
      <alignment vertical="center"/>
      <protection/>
    </xf>
    <xf numFmtId="8" fontId="2" fillId="34" borderId="10" xfId="0" applyNumberFormat="1" applyFont="1" applyFill="1" applyBorder="1" applyAlignment="1" applyProtection="1">
      <alignment horizontal="center" vertical="center"/>
      <protection/>
    </xf>
    <xf numFmtId="8" fontId="0" fillId="36" borderId="14" xfId="0" applyNumberFormat="1" applyFill="1" applyBorder="1" applyAlignment="1" applyProtection="1">
      <alignment vertical="center"/>
      <protection/>
    </xf>
    <xf numFmtId="8" fontId="0" fillId="36" borderId="14" xfId="0" applyNumberFormat="1" applyFont="1" applyFill="1" applyBorder="1" applyAlignment="1" applyProtection="1">
      <alignment vertical="center"/>
      <protection/>
    </xf>
    <xf numFmtId="8" fontId="2" fillId="36" borderId="15" xfId="0" applyNumberFormat="1" applyFont="1" applyFill="1" applyBorder="1" applyAlignment="1" applyProtection="1">
      <alignment vertical="center"/>
      <protection/>
    </xf>
    <xf numFmtId="164"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164" fontId="2" fillId="34" borderId="10" xfId="0" applyNumberFormat="1" applyFont="1" applyFill="1" applyBorder="1" applyAlignment="1" applyProtection="1">
      <alignment horizontal="center" vertical="center"/>
      <protection/>
    </xf>
    <xf numFmtId="14" fontId="3" fillId="0" borderId="0" xfId="0" applyNumberFormat="1" applyFont="1" applyFill="1" applyBorder="1" applyAlignment="1" applyProtection="1">
      <alignment wrapText="1"/>
      <protection/>
    </xf>
    <xf numFmtId="0" fontId="4" fillId="0" borderId="0" xfId="0" applyFont="1" applyAlignment="1" applyProtection="1">
      <alignment/>
      <protection/>
    </xf>
    <xf numFmtId="0" fontId="8" fillId="0" borderId="0" xfId="0" applyFont="1" applyAlignment="1" applyProtection="1">
      <alignment/>
      <protection/>
    </xf>
    <xf numFmtId="0" fontId="5" fillId="0" borderId="0" xfId="0" applyFont="1" applyBorder="1" applyAlignment="1" applyProtection="1">
      <alignment/>
      <protection/>
    </xf>
    <xf numFmtId="0" fontId="6" fillId="0" borderId="0" xfId="0" applyFont="1" applyAlignment="1" applyProtection="1">
      <alignment/>
      <protection/>
    </xf>
    <xf numFmtId="0" fontId="2" fillId="0" borderId="10" xfId="0" applyFont="1" applyBorder="1" applyAlignment="1" applyProtection="1">
      <alignment horizontal="center" vertical="top" wrapText="1"/>
      <protection/>
    </xf>
    <xf numFmtId="0" fontId="0" fillId="0" borderId="10" xfId="0" applyFont="1" applyBorder="1" applyAlignment="1" applyProtection="1">
      <alignment horizontal="left" vertical="top" wrapText="1"/>
      <protection/>
    </xf>
    <xf numFmtId="9" fontId="0" fillId="0" borderId="10" xfId="0" applyNumberFormat="1" applyFont="1" applyBorder="1" applyAlignment="1" applyProtection="1">
      <alignment horizontal="center" vertical="center" wrapText="1"/>
      <protection/>
    </xf>
    <xf numFmtId="8"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vertical="top" wrapText="1"/>
      <protection/>
    </xf>
    <xf numFmtId="0" fontId="0" fillId="0" borderId="0" xfId="0" applyFont="1" applyBorder="1" applyAlignment="1" applyProtection="1">
      <alignment vertical="top" wrapText="1"/>
      <protection/>
    </xf>
    <xf numFmtId="9" fontId="0" fillId="0" borderId="0" xfId="0" applyNumberFormat="1" applyFont="1" applyBorder="1" applyAlignment="1" applyProtection="1">
      <alignment horizontal="center" vertical="top" wrapText="1"/>
      <protection/>
    </xf>
    <xf numFmtId="8" fontId="0" fillId="0" borderId="0" xfId="0" applyNumberFormat="1" applyFont="1" applyBorder="1" applyAlignment="1" applyProtection="1">
      <alignment horizontal="center" vertical="top" wrapText="1"/>
      <protection/>
    </xf>
    <xf numFmtId="0" fontId="4" fillId="0" borderId="16" xfId="0" applyFont="1" applyBorder="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2" fillId="0" borderId="0" xfId="0" applyFont="1" applyAlignment="1" applyProtection="1">
      <alignment/>
      <protection/>
    </xf>
    <xf numFmtId="8" fontId="0" fillId="0" borderId="19" xfId="0" applyNumberFormat="1"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vertical="center"/>
      <protection/>
    </xf>
    <xf numFmtId="9" fontId="0" fillId="0" borderId="0" xfId="0" applyNumberFormat="1" applyFont="1" applyBorder="1" applyAlignment="1" applyProtection="1">
      <alignment horizontal="center" vertical="center" wrapText="1"/>
      <protection/>
    </xf>
    <xf numFmtId="8" fontId="7" fillId="0" borderId="0" xfId="0" applyNumberFormat="1" applyFont="1" applyFill="1" applyBorder="1" applyAlignment="1" applyProtection="1">
      <alignment horizontal="center" vertical="top" wrapText="1"/>
      <protection/>
    </xf>
    <xf numFmtId="0" fontId="0" fillId="0" borderId="20" xfId="0" applyFont="1" applyBorder="1" applyAlignment="1" applyProtection="1">
      <alignment wrapText="1"/>
      <protection/>
    </xf>
    <xf numFmtId="0" fontId="0" fillId="0" borderId="0" xfId="0" applyFont="1" applyBorder="1" applyAlignment="1" applyProtection="1">
      <alignment wrapText="1"/>
      <protection/>
    </xf>
    <xf numFmtId="0" fontId="0" fillId="0" borderId="12" xfId="0" applyBorder="1" applyAlignment="1" applyProtection="1">
      <alignment/>
      <protection/>
    </xf>
    <xf numFmtId="14" fontId="3" fillId="0" borderId="15" xfId="0" applyNumberFormat="1" applyFont="1" applyBorder="1" applyAlignment="1" applyProtection="1">
      <alignment horizontal="right"/>
      <protection/>
    </xf>
    <xf numFmtId="0" fontId="0" fillId="0" borderId="21" xfId="0" applyFont="1" applyBorder="1" applyAlignment="1" applyProtection="1">
      <alignment/>
      <protection/>
    </xf>
    <xf numFmtId="8" fontId="0" fillId="0" borderId="22" xfId="0" applyNumberFormat="1" applyBorder="1" applyAlignment="1" applyProtection="1">
      <alignment/>
      <protection/>
    </xf>
    <xf numFmtId="0" fontId="0" fillId="34" borderId="10"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10" xfId="0" applyFont="1" applyFill="1" applyBorder="1" applyAlignment="1" applyProtection="1">
      <alignment wrapText="1"/>
      <protection/>
    </xf>
    <xf numFmtId="0" fontId="9" fillId="0" borderId="0" xfId="0" applyFont="1" applyAlignment="1" applyProtection="1">
      <alignment vertical="top"/>
      <protection/>
    </xf>
    <xf numFmtId="0" fontId="9" fillId="0" borderId="0" xfId="0" applyFont="1" applyAlignment="1">
      <alignment vertical="top"/>
    </xf>
    <xf numFmtId="0" fontId="0" fillId="0" borderId="10" xfId="0" applyFont="1" applyBorder="1" applyAlignment="1" applyProtection="1">
      <alignment wrapText="1"/>
      <protection/>
    </xf>
    <xf numFmtId="8" fontId="0" fillId="0" borderId="10" xfId="0" applyNumberFormat="1" applyBorder="1" applyAlignment="1" applyProtection="1">
      <alignment/>
      <protection/>
    </xf>
    <xf numFmtId="0" fontId="0" fillId="0" borderId="10" xfId="0" applyBorder="1" applyAlignment="1" applyProtection="1">
      <alignment/>
      <protection/>
    </xf>
    <xf numFmtId="0" fontId="0" fillId="0" borderId="23" xfId="0" applyBorder="1" applyAlignment="1" applyProtection="1">
      <alignment/>
      <protection/>
    </xf>
    <xf numFmtId="8" fontId="0" fillId="0" borderId="11" xfId="0" applyNumberFormat="1" applyBorder="1" applyAlignment="1" applyProtection="1">
      <alignment/>
      <protection/>
    </xf>
    <xf numFmtId="0" fontId="0" fillId="0" borderId="23" xfId="0" applyFont="1" applyBorder="1" applyAlignment="1" applyProtection="1">
      <alignment wrapText="1"/>
      <protection/>
    </xf>
    <xf numFmtId="8" fontId="0" fillId="0" borderId="23" xfId="0" applyNumberFormat="1" applyBorder="1" applyAlignment="1" applyProtection="1">
      <alignment/>
      <protection/>
    </xf>
    <xf numFmtId="0" fontId="0" fillId="0" borderId="24" xfId="0" applyBorder="1" applyAlignment="1" applyProtection="1">
      <alignment/>
      <protection/>
    </xf>
    <xf numFmtId="8" fontId="0" fillId="0" borderId="24" xfId="0" applyNumberFormat="1" applyBorder="1" applyAlignment="1" applyProtection="1">
      <alignment/>
      <protection/>
    </xf>
    <xf numFmtId="0" fontId="0" fillId="0" borderId="23" xfId="0" applyFont="1" applyBorder="1" applyAlignment="1" applyProtection="1">
      <alignment wrapText="1"/>
      <protection/>
    </xf>
    <xf numFmtId="0" fontId="0" fillId="0" borderId="10" xfId="0" applyFont="1" applyBorder="1" applyAlignment="1" applyProtection="1">
      <alignment wrapText="1"/>
      <protection/>
    </xf>
    <xf numFmtId="8" fontId="0" fillId="0" borderId="10" xfId="0" applyNumberFormat="1" applyFont="1" applyBorder="1" applyAlignment="1" applyProtection="1">
      <alignment/>
      <protection/>
    </xf>
    <xf numFmtId="0" fontId="4" fillId="0" borderId="11" xfId="0" applyFont="1" applyBorder="1" applyAlignment="1" applyProtection="1">
      <alignment/>
      <protection/>
    </xf>
    <xf numFmtId="0" fontId="0" fillId="0" borderId="11" xfId="0" applyFont="1" applyBorder="1" applyAlignment="1" applyProtection="1">
      <alignment horizontal="right"/>
      <protection/>
    </xf>
    <xf numFmtId="0" fontId="0" fillId="0" borderId="10" xfId="0" applyFont="1" applyBorder="1" applyAlignment="1" applyProtection="1">
      <alignment horizontal="right"/>
      <protection/>
    </xf>
    <xf numFmtId="0" fontId="50" fillId="0" borderId="0" xfId="0" applyFont="1" applyAlignment="1" applyProtection="1">
      <alignment/>
      <protection/>
    </xf>
    <xf numFmtId="0" fontId="51" fillId="0" borderId="0" xfId="0" applyFont="1" applyAlignment="1" applyProtection="1">
      <alignment vertical="top" wrapText="1"/>
      <protection/>
    </xf>
    <xf numFmtId="0" fontId="0" fillId="0" borderId="24" xfId="0" applyFont="1" applyBorder="1" applyAlignment="1" applyProtection="1">
      <alignment/>
      <protection/>
    </xf>
    <xf numFmtId="0" fontId="0" fillId="0" borderId="0" xfId="0" applyAlignment="1">
      <alignment horizontal="center"/>
    </xf>
    <xf numFmtId="0" fontId="0" fillId="0" borderId="10" xfId="0" applyFont="1" applyBorder="1" applyAlignment="1" applyProtection="1">
      <alignment horizontal="left" vertical="top" wrapText="1"/>
      <protection/>
    </xf>
    <xf numFmtId="1" fontId="0" fillId="0" borderId="10" xfId="0" applyNumberFormat="1" applyFont="1" applyBorder="1" applyAlignment="1" applyProtection="1">
      <alignment horizontal="center" vertical="center" wrapText="1"/>
      <protection/>
    </xf>
    <xf numFmtId="8" fontId="0" fillId="0" borderId="10" xfId="0" applyNumberFormat="1" applyFont="1" applyFill="1" applyBorder="1" applyAlignment="1" applyProtection="1">
      <alignment horizontal="center" vertical="center" wrapText="1"/>
      <protection/>
    </xf>
    <xf numFmtId="0" fontId="0" fillId="0" borderId="0" xfId="0" applyBorder="1" applyAlignment="1">
      <alignment horizontal="center" vertical="center"/>
    </xf>
    <xf numFmtId="8" fontId="0" fillId="0" borderId="10" xfId="0" applyNumberFormat="1" applyFont="1" applyFill="1" applyBorder="1" applyAlignment="1" applyProtection="1">
      <alignment horizontal="center" vertical="center" wrapText="1"/>
      <protection hidden="1"/>
    </xf>
    <xf numFmtId="1" fontId="0" fillId="0"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top" wrapText="1"/>
      <protection/>
    </xf>
    <xf numFmtId="9" fontId="0" fillId="0" borderId="10" xfId="0" applyNumberFormat="1" applyFont="1" applyBorder="1" applyAlignment="1" applyProtection="1">
      <alignment horizontal="center" vertical="top" wrapText="1"/>
      <protection/>
    </xf>
    <xf numFmtId="0" fontId="0" fillId="0" borderId="10" xfId="0" applyFont="1" applyBorder="1" applyAlignment="1" applyProtection="1">
      <alignment vertical="top" wrapText="1"/>
      <protection/>
    </xf>
    <xf numFmtId="1" fontId="0" fillId="0" borderId="10" xfId="0" applyNumberFormat="1" applyFont="1" applyBorder="1" applyAlignment="1" applyProtection="1">
      <alignment horizontal="center" vertical="top" wrapText="1"/>
      <protection/>
    </xf>
    <xf numFmtId="164" fontId="0" fillId="0" borderId="10" xfId="0" applyNumberFormat="1" applyFont="1" applyBorder="1" applyAlignment="1" applyProtection="1">
      <alignment horizontal="center" vertical="top" wrapText="1"/>
      <protection/>
    </xf>
    <xf numFmtId="0" fontId="0" fillId="0" borderId="11" xfId="0" applyFont="1" applyBorder="1" applyAlignment="1" applyProtection="1">
      <alignment wrapText="1"/>
      <protection/>
    </xf>
    <xf numFmtId="0" fontId="4" fillId="0" borderId="10" xfId="0" applyFont="1" applyBorder="1" applyAlignment="1" applyProtection="1">
      <alignment wrapText="1"/>
      <protection/>
    </xf>
    <xf numFmtId="0" fontId="14" fillId="0" borderId="25" xfId="0" applyFont="1" applyBorder="1" applyAlignment="1">
      <alignment horizontal="center" vertical="center" wrapText="1"/>
    </xf>
    <xf numFmtId="0" fontId="14" fillId="26" borderId="26" xfId="0" applyFont="1" applyFill="1" applyBorder="1" applyAlignment="1">
      <alignment vertical="center" wrapText="1"/>
    </xf>
    <xf numFmtId="0" fontId="13" fillId="26" borderId="27" xfId="0" applyFont="1" applyFill="1" applyBorder="1" applyAlignment="1">
      <alignment horizontal="center" vertical="center" wrapText="1"/>
    </xf>
    <xf numFmtId="0" fontId="14" fillId="0" borderId="26" xfId="0" applyFont="1" applyBorder="1" applyAlignment="1">
      <alignment vertical="center" wrapText="1"/>
    </xf>
    <xf numFmtId="0" fontId="13" fillId="0" borderId="27" xfId="0" applyFont="1" applyBorder="1" applyAlignment="1">
      <alignment horizontal="center" vertical="center" wrapText="1"/>
    </xf>
    <xf numFmtId="10" fontId="13" fillId="0" borderId="27" xfId="0" applyNumberFormat="1" applyFont="1" applyBorder="1" applyAlignment="1">
      <alignment horizontal="center" vertical="center" wrapText="1"/>
    </xf>
    <xf numFmtId="49" fontId="13" fillId="26" borderId="27" xfId="0" applyNumberFormat="1" applyFont="1" applyFill="1" applyBorder="1" applyAlignment="1">
      <alignment horizontal="center" vertical="center" wrapText="1"/>
    </xf>
    <xf numFmtId="49" fontId="13" fillId="0" borderId="27" xfId="0" applyNumberFormat="1" applyFont="1" applyBorder="1" applyAlignment="1">
      <alignment horizontal="center" vertical="center" wrapText="1"/>
    </xf>
    <xf numFmtId="0" fontId="0" fillId="34" borderId="10" xfId="0" applyFont="1" applyFill="1" applyBorder="1" applyAlignment="1" applyProtection="1">
      <alignment vertical="center" wrapText="1"/>
      <protection/>
    </xf>
    <xf numFmtId="0" fontId="0" fillId="34" borderId="10" xfId="0" applyFill="1" applyBorder="1" applyAlignment="1" applyProtection="1">
      <alignment vertical="center"/>
      <protection/>
    </xf>
    <xf numFmtId="0" fontId="2" fillId="0" borderId="10" xfId="0" applyFont="1" applyFill="1" applyBorder="1" applyAlignment="1" applyProtection="1">
      <alignment wrapText="1"/>
      <protection/>
    </xf>
    <xf numFmtId="0" fontId="0" fillId="0" borderId="10" xfId="0" applyBorder="1" applyAlignment="1">
      <alignment/>
    </xf>
    <xf numFmtId="0" fontId="0" fillId="0" borderId="10" xfId="0" applyBorder="1" applyAlignment="1">
      <alignment/>
    </xf>
    <xf numFmtId="0" fontId="9" fillId="0" borderId="0" xfId="0" applyFont="1" applyAlignment="1" applyProtection="1">
      <alignment wrapText="1"/>
      <protection/>
    </xf>
    <xf numFmtId="0" fontId="9" fillId="0" borderId="0" xfId="0" applyFont="1" applyAlignment="1" applyProtection="1">
      <alignment/>
      <protection/>
    </xf>
    <xf numFmtId="0" fontId="0" fillId="0" borderId="0" xfId="0" applyAlignment="1" applyProtection="1">
      <alignment/>
      <protection/>
    </xf>
    <xf numFmtId="0" fontId="2" fillId="37" borderId="12" xfId="0" applyFont="1" applyFill="1" applyBorder="1" applyAlignment="1" applyProtection="1">
      <alignment vertical="center" wrapText="1"/>
      <protection/>
    </xf>
    <xf numFmtId="0" fontId="0" fillId="0" borderId="14" xfId="0" applyBorder="1" applyAlignment="1" applyProtection="1">
      <alignment vertical="center"/>
      <protection/>
    </xf>
    <xf numFmtId="0" fontId="0" fillId="34" borderId="10" xfId="0" applyFont="1" applyFill="1" applyBorder="1" applyAlignment="1" applyProtection="1">
      <alignment vertical="center" wrapText="1"/>
      <protection/>
    </xf>
    <xf numFmtId="0" fontId="2" fillId="0" borderId="12" xfId="0" applyFont="1" applyFill="1" applyBorder="1" applyAlignment="1" applyProtection="1">
      <alignment wrapText="1"/>
      <protection/>
    </xf>
    <xf numFmtId="0" fontId="0" fillId="0" borderId="14" xfId="0" applyBorder="1" applyAlignment="1">
      <alignment wrapText="1"/>
    </xf>
    <xf numFmtId="0" fontId="0" fillId="0" borderId="15" xfId="0" applyBorder="1" applyAlignment="1">
      <alignment wrapText="1"/>
    </xf>
    <xf numFmtId="0" fontId="2" fillId="37" borderId="10" xfId="0" applyFont="1" applyFill="1" applyBorder="1" applyAlignment="1" applyProtection="1">
      <alignment vertical="center" wrapText="1"/>
      <protection/>
    </xf>
    <xf numFmtId="0" fontId="0" fillId="0" borderId="10" xfId="0" applyBorder="1" applyAlignment="1" applyProtection="1">
      <alignment vertical="center"/>
      <protection/>
    </xf>
    <xf numFmtId="0" fontId="0" fillId="0" borderId="10" xfId="0" applyBorder="1" applyAlignment="1">
      <alignment vertical="center"/>
    </xf>
    <xf numFmtId="0" fontId="0" fillId="0" borderId="10" xfId="0" applyFont="1" applyBorder="1" applyAlignment="1" applyProtection="1">
      <alignment horizontal="justify" vertical="top" wrapText="1"/>
      <protection/>
    </xf>
    <xf numFmtId="0" fontId="4" fillId="0" borderId="28" xfId="0" applyFont="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
  <sheetViews>
    <sheetView showGridLines="0" showRowColHeaders="0" tabSelected="1" view="pageLayout" showRuler="0" workbookViewId="0" topLeftCell="A1">
      <selection activeCell="B7" sqref="B7"/>
    </sheetView>
  </sheetViews>
  <sheetFormatPr defaultColWidth="11.421875" defaultRowHeight="12.75"/>
  <cols>
    <col min="1" max="1" width="35.7109375" style="0" customWidth="1"/>
  </cols>
  <sheetData>
    <row r="1" spans="1:9" s="1" customFormat="1" ht="15">
      <c r="A1" s="58" t="s">
        <v>41</v>
      </c>
      <c r="B1" s="35"/>
      <c r="C1" s="35"/>
      <c r="D1" s="35"/>
      <c r="E1" s="35"/>
      <c r="F1" s="35"/>
      <c r="G1" s="35"/>
      <c r="H1" s="35"/>
      <c r="I1" s="35"/>
    </row>
    <row r="2" spans="1:9" s="34" customFormat="1" ht="21.75" customHeight="1">
      <c r="A2" s="106" t="str">
        <f>Datengrundlagen!A2</f>
        <v>vom 01.01.2023 bis 31.12.2023</v>
      </c>
      <c r="B2" s="37"/>
      <c r="C2" s="37"/>
      <c r="D2" s="37"/>
      <c r="E2" s="37"/>
      <c r="F2" s="37"/>
      <c r="G2" s="37"/>
      <c r="H2" s="37"/>
      <c r="I2" s="37"/>
    </row>
    <row r="3" spans="1:9" s="34" customFormat="1" ht="13.5">
      <c r="A3" s="135" t="s">
        <v>26</v>
      </c>
      <c r="B3" s="136"/>
      <c r="C3" s="136"/>
      <c r="D3" s="136"/>
      <c r="E3" s="136"/>
      <c r="F3" s="136"/>
      <c r="G3" s="137"/>
      <c r="H3" s="137"/>
      <c r="I3" s="137"/>
    </row>
    <row r="4" spans="1:9" s="34" customFormat="1" ht="13.5">
      <c r="A4" s="36"/>
      <c r="B4" s="37"/>
      <c r="C4" s="37"/>
      <c r="D4" s="37"/>
      <c r="E4" s="37"/>
      <c r="F4" s="37"/>
      <c r="G4" s="37"/>
      <c r="H4" s="37"/>
      <c r="I4" s="37"/>
    </row>
    <row r="5" spans="1:9" s="4" customFormat="1" ht="12.75">
      <c r="A5" s="38"/>
      <c r="B5" s="39" t="s">
        <v>0</v>
      </c>
      <c r="C5" s="39" t="s">
        <v>2</v>
      </c>
      <c r="D5" s="39" t="s">
        <v>3</v>
      </c>
      <c r="E5" s="39" t="s">
        <v>4</v>
      </c>
      <c r="F5" s="40" t="s">
        <v>20</v>
      </c>
      <c r="G5" s="19"/>
      <c r="H5" s="19"/>
      <c r="I5" s="19"/>
    </row>
    <row r="6" spans="1:9" s="4" customFormat="1" ht="12.75">
      <c r="A6" s="38"/>
      <c r="B6" s="41"/>
      <c r="C6" s="41"/>
      <c r="D6" s="41"/>
      <c r="E6" s="41"/>
      <c r="F6" s="42"/>
      <c r="G6" s="19"/>
      <c r="H6" s="19"/>
      <c r="I6" s="19"/>
    </row>
    <row r="7" spans="1:9" ht="12.75">
      <c r="A7" s="43" t="s">
        <v>14</v>
      </c>
      <c r="B7" s="30">
        <v>0</v>
      </c>
      <c r="C7" s="30">
        <v>0</v>
      </c>
      <c r="D7" s="30">
        <v>0</v>
      </c>
      <c r="E7" s="30">
        <v>0</v>
      </c>
      <c r="F7" s="42"/>
      <c r="G7" s="6"/>
      <c r="H7" s="6"/>
      <c r="I7" s="6"/>
    </row>
    <row r="8" spans="1:9" ht="12.75">
      <c r="A8" s="45"/>
      <c r="B8" s="46"/>
      <c r="C8" s="46"/>
      <c r="D8" s="46"/>
      <c r="E8" s="46"/>
      <c r="F8" s="42"/>
      <c r="G8" s="6"/>
      <c r="H8" s="6"/>
      <c r="I8" s="6"/>
    </row>
    <row r="9" spans="1:9" ht="37.5" customHeight="1">
      <c r="A9" s="47" t="s">
        <v>24</v>
      </c>
      <c r="B9" s="48"/>
      <c r="C9" s="48"/>
      <c r="D9" s="48"/>
      <c r="E9" s="48"/>
      <c r="F9" s="42"/>
      <c r="G9" s="6"/>
      <c r="H9" s="6"/>
      <c r="I9" s="6"/>
    </row>
    <row r="10" spans="1:7" s="8" customFormat="1" ht="12.75">
      <c r="A10" s="87" t="s">
        <v>51</v>
      </c>
      <c r="B10" s="11">
        <f>IF(B7&gt;9,Datengrundlagen!C11,IF(B7&gt;7,Datengrundlagen!C10,IF(B7&gt;5,Datengrundlagen!C9,IF(B7&gt;0,Datengrundlagen!C8,IF(B7=0,0,)))))</f>
        <v>0</v>
      </c>
      <c r="C10" s="11">
        <f>IF(C7&gt;9,Datengrundlagen!C11,IF(C7&gt;7,Datengrundlagen!C10,IF(C7&gt;5,Datengrundlagen!C9,IF(C7&gt;0,Datengrundlagen!C8,IF(C7=0,0,)))))</f>
        <v>0</v>
      </c>
      <c r="D10" s="11">
        <f>IF(D7&gt;9,Datengrundlagen!C11,IF(D7&gt;7,Datengrundlagen!C10,IF(D7&gt;5,Datengrundlagen!C9,IF(D7&gt;0,Datengrundlagen!C8,IF(D7=0,0,)))))</f>
        <v>0</v>
      </c>
      <c r="E10" s="11">
        <f>IF(E7&gt;9,Datengrundlagen!C11,IF(E7&gt;7,Datengrundlagen!C10,IF(E7&gt;5,Datengrundlagen!C9,IF(E7&gt;0,Datengrundlagen!C8,IF(E7=0,0,)))))</f>
        <v>0</v>
      </c>
      <c r="F10" s="27">
        <f>SUM(B10:E10)</f>
        <v>0</v>
      </c>
      <c r="G10" s="7"/>
    </row>
    <row r="11" spans="1:7" s="8" customFormat="1" ht="12.75">
      <c r="A11" s="87" t="s">
        <v>53</v>
      </c>
      <c r="B11" s="11">
        <f>IF(B7&gt;0,Datengrundlagen!B16,0)</f>
        <v>0</v>
      </c>
      <c r="C11" s="11">
        <f>IF(C7&gt;0,Datengrundlagen!B16,0)</f>
        <v>0</v>
      </c>
      <c r="D11" s="11">
        <f>IF(D7&gt;0,Datengrundlagen!B16,0)</f>
        <v>0</v>
      </c>
      <c r="E11" s="11">
        <f>IF(E7&gt;0,Datengrundlagen!B16,0)</f>
        <v>0</v>
      </c>
      <c r="F11" s="27">
        <f>SUM(B11:E11)</f>
        <v>0</v>
      </c>
      <c r="G11" s="7"/>
    </row>
    <row r="12" spans="1:7" s="8" customFormat="1" ht="12.75">
      <c r="A12" s="12" t="s">
        <v>1</v>
      </c>
      <c r="B12" s="11">
        <f>IF(B7&gt;9,Datengrundlagen!C21,IF(B7=0,0,Datengrundlagen!C20))</f>
        <v>0</v>
      </c>
      <c r="C12" s="11">
        <f>IF(C7&gt;9,Datengrundlagen!C21,IF(C7=0,0,Datengrundlagen!C20))</f>
        <v>0</v>
      </c>
      <c r="D12" s="11">
        <f>IF(D7&gt;9,Datengrundlagen!C21,IF(D7=0,0,Datengrundlagen!C20))</f>
        <v>0</v>
      </c>
      <c r="E12" s="11">
        <f>IF(E7&gt;9,Datengrundlagen!C21,IF(E7=0,0,Datengrundlagen!C20))</f>
        <v>0</v>
      </c>
      <c r="F12" s="27">
        <f>SUM(B12:E12)</f>
        <v>0</v>
      </c>
      <c r="G12" s="7"/>
    </row>
    <row r="13" spans="1:7" s="8" customFormat="1" ht="12.75">
      <c r="A13" s="85" t="s">
        <v>52</v>
      </c>
      <c r="B13" s="29">
        <f>SUM(B10:B12)</f>
        <v>0</v>
      </c>
      <c r="C13" s="29">
        <f>SUM(C10:C12)</f>
        <v>0</v>
      </c>
      <c r="D13" s="29">
        <f>SUM(D10:D12)</f>
        <v>0</v>
      </c>
      <c r="E13" s="29">
        <f>SUM(E10:E12)</f>
        <v>0</v>
      </c>
      <c r="F13" s="29">
        <f>SUM(F10:F12)</f>
        <v>0</v>
      </c>
      <c r="G13" s="7"/>
    </row>
    <row r="14" spans="1:7" s="6" customFormat="1" ht="12.75">
      <c r="A14" s="13"/>
      <c r="B14" s="14"/>
      <c r="C14" s="14"/>
      <c r="D14" s="14"/>
      <c r="E14" s="14"/>
      <c r="F14" s="27"/>
      <c r="G14" s="5"/>
    </row>
    <row r="15" spans="1:7" s="8" customFormat="1" ht="12.75">
      <c r="A15" s="12" t="s">
        <v>54</v>
      </c>
      <c r="B15" s="15">
        <f>IF(B7&gt;8,400,400*B7*5/40)*-1</f>
        <v>0</v>
      </c>
      <c r="C15" s="15">
        <f>IF(C7&gt;8,400,400*C7*5/40)*-1</f>
        <v>0</v>
      </c>
      <c r="D15" s="15">
        <f>IF(D7&gt;8,400,400*D7*5/40)*-1</f>
        <v>0</v>
      </c>
      <c r="E15" s="15">
        <f>IF(E7&gt;8,400,400*E7*5/40)*-1</f>
        <v>0</v>
      </c>
      <c r="F15" s="28">
        <f>SUM(B15:E15)</f>
        <v>0</v>
      </c>
      <c r="G15" s="7"/>
    </row>
    <row r="16" spans="1:7" s="8" customFormat="1" ht="12.75">
      <c r="A16" s="12"/>
      <c r="B16" s="20"/>
      <c r="C16" s="20"/>
      <c r="D16" s="20"/>
      <c r="E16" s="20"/>
      <c r="F16" s="28"/>
      <c r="G16" s="7"/>
    </row>
    <row r="17" spans="1:7" s="8" customFormat="1" ht="24.75" customHeight="1">
      <c r="A17" s="138" t="s">
        <v>23</v>
      </c>
      <c r="B17" s="139"/>
      <c r="C17" s="139"/>
      <c r="D17" s="139"/>
      <c r="E17" s="139"/>
      <c r="F17" s="49">
        <f>SUM(F13:F15)</f>
        <v>0</v>
      </c>
      <c r="G17" s="7"/>
    </row>
    <row r="18" spans="1:7" s="25" customFormat="1" ht="12.75">
      <c r="A18" s="16"/>
      <c r="B18" s="21"/>
      <c r="C18" s="21"/>
      <c r="D18" s="21"/>
      <c r="E18" s="22"/>
      <c r="F18" s="23"/>
      <c r="G18" s="24"/>
    </row>
    <row r="19" spans="1:7" s="25" customFormat="1" ht="12.75">
      <c r="A19" s="16"/>
      <c r="B19" s="21"/>
      <c r="C19" s="21"/>
      <c r="D19" s="21"/>
      <c r="E19" s="22"/>
      <c r="F19" s="23"/>
      <c r="G19" s="24"/>
    </row>
    <row r="20" spans="1:7" s="25" customFormat="1" ht="12.75">
      <c r="A20" s="16"/>
      <c r="B20" s="21"/>
      <c r="C20" s="21"/>
      <c r="D20" s="21"/>
      <c r="E20" s="22"/>
      <c r="F20" s="23"/>
      <c r="G20" s="24"/>
    </row>
    <row r="21" spans="1:9" s="25" customFormat="1" ht="69.75" customHeight="1">
      <c r="A21" s="141" t="s">
        <v>62</v>
      </c>
      <c r="B21" s="142"/>
      <c r="C21" s="142"/>
      <c r="D21" s="142"/>
      <c r="E21" s="142"/>
      <c r="F21" s="143"/>
      <c r="G21" s="24"/>
      <c r="I21" s="57" t="str">
        <f>Datengrundlagen!C66</f>
        <v>Stand: 28.06.2023</v>
      </c>
    </row>
    <row r="22" spans="1:7" s="25" customFormat="1" ht="12.75">
      <c r="A22" s="16"/>
      <c r="B22" s="21"/>
      <c r="C22" s="21"/>
      <c r="D22" s="21"/>
      <c r="E22" s="22"/>
      <c r="F22" s="23"/>
      <c r="G22" s="24"/>
    </row>
    <row r="23" spans="1:7" s="25" customFormat="1" ht="12.75">
      <c r="A23" s="16"/>
      <c r="B23" s="21"/>
      <c r="C23" s="21"/>
      <c r="D23" s="21"/>
      <c r="E23" s="22"/>
      <c r="F23" s="23"/>
      <c r="G23" s="24"/>
    </row>
    <row r="24" spans="1:7" s="25" customFormat="1" ht="12.75">
      <c r="A24" s="16"/>
      <c r="B24" s="21"/>
      <c r="C24" s="21"/>
      <c r="D24" s="21"/>
      <c r="E24" s="22"/>
      <c r="F24" s="23"/>
      <c r="G24" s="24"/>
    </row>
    <row r="25" spans="1:7" s="25" customFormat="1" ht="12.75">
      <c r="A25" s="16"/>
      <c r="B25" s="21"/>
      <c r="C25" s="21"/>
      <c r="D25" s="21"/>
      <c r="E25" s="22"/>
      <c r="F25" s="23"/>
      <c r="G25" s="24"/>
    </row>
    <row r="26" spans="1:7" s="25" customFormat="1" ht="12.75">
      <c r="A26" s="16"/>
      <c r="B26" s="21"/>
      <c r="C26" s="21"/>
      <c r="D26" s="21"/>
      <c r="E26" s="22"/>
      <c r="F26" s="23"/>
      <c r="G26" s="24"/>
    </row>
    <row r="27" spans="1:7" s="55" customFormat="1" ht="27" customHeight="1">
      <c r="A27" s="31" t="s">
        <v>25</v>
      </c>
      <c r="B27" s="51"/>
      <c r="C27" s="51"/>
      <c r="D27" s="51"/>
      <c r="E27" s="52"/>
      <c r="F27" s="53"/>
      <c r="G27" s="54"/>
    </row>
    <row r="28" spans="1:7" s="55" customFormat="1" ht="27" customHeight="1">
      <c r="A28" s="140" t="s">
        <v>27</v>
      </c>
      <c r="B28" s="131"/>
      <c r="C28" s="131"/>
      <c r="D28" s="131"/>
      <c r="E28" s="131"/>
      <c r="F28" s="50" t="str">
        <f>IF(F17&lt;Datengrundlagen!C39,"NEIN","JA")</f>
        <v>NEIN</v>
      </c>
      <c r="G28" s="54"/>
    </row>
    <row r="29" spans="1:7" s="55" customFormat="1" ht="27" customHeight="1">
      <c r="A29" s="140" t="s">
        <v>28</v>
      </c>
      <c r="B29" s="131"/>
      <c r="C29" s="131"/>
      <c r="D29" s="131"/>
      <c r="E29" s="131"/>
      <c r="F29" s="50" t="str">
        <f>IF(F17&lt;Datengrundlagen!C43,"JA","NEIN")</f>
        <v>JA</v>
      </c>
      <c r="G29" s="54"/>
    </row>
    <row r="30" spans="1:9" s="55" customFormat="1" ht="27" customHeight="1">
      <c r="A30" s="130" t="s">
        <v>31</v>
      </c>
      <c r="B30" s="131"/>
      <c r="C30" s="131"/>
      <c r="D30" s="131"/>
      <c r="E30" s="131"/>
      <c r="F30" s="56" t="str">
        <f>IF(F17&lt;Datengrundlagen!C43,"NEIN","JA")</f>
        <v>NEIN</v>
      </c>
      <c r="G30" s="54"/>
      <c r="I30" s="57"/>
    </row>
    <row r="31" spans="1:7" s="55" customFormat="1" ht="27" customHeight="1">
      <c r="A31" s="130" t="s">
        <v>32</v>
      </c>
      <c r="B31" s="131"/>
      <c r="C31" s="131"/>
      <c r="D31" s="131"/>
      <c r="E31" s="131"/>
      <c r="F31" s="56" t="str">
        <f>IF(F17&gt;0,"JA","NEIN")</f>
        <v>NEIN</v>
      </c>
      <c r="G31" s="54"/>
    </row>
    <row r="32" spans="1:7" s="10" customFormat="1" ht="12.75">
      <c r="A32" s="16"/>
      <c r="B32" s="17"/>
      <c r="C32" s="17"/>
      <c r="D32" s="17"/>
      <c r="E32" s="17"/>
      <c r="F32" s="18"/>
      <c r="G32" s="9"/>
    </row>
    <row r="33" spans="1:8" s="10" customFormat="1" ht="54" customHeight="1">
      <c r="A33" s="132" t="s">
        <v>49</v>
      </c>
      <c r="B33" s="133"/>
      <c r="C33" s="133"/>
      <c r="D33" s="133"/>
      <c r="E33" s="133"/>
      <c r="F33" s="133"/>
      <c r="G33" s="133"/>
      <c r="H33" s="133"/>
    </row>
    <row r="34" spans="1:8" s="10" customFormat="1" ht="16.5" customHeight="1">
      <c r="A34" s="134" t="s">
        <v>40</v>
      </c>
      <c r="B34" s="134"/>
      <c r="C34" s="134"/>
      <c r="D34" s="134"/>
      <c r="E34" s="134"/>
      <c r="F34" s="134"/>
      <c r="G34" s="134"/>
      <c r="H34" s="134"/>
    </row>
    <row r="35" spans="1:7" s="10" customFormat="1" ht="12.75">
      <c r="A35" s="16"/>
      <c r="B35" s="17"/>
      <c r="C35" s="17"/>
      <c r="D35" s="17"/>
      <c r="E35" s="17"/>
      <c r="F35" s="18"/>
      <c r="G35" s="9"/>
    </row>
    <row r="36" spans="1:7" s="10" customFormat="1" ht="12.75">
      <c r="A36" s="16"/>
      <c r="B36" s="17"/>
      <c r="C36" s="17"/>
      <c r="D36" s="17"/>
      <c r="E36" s="17"/>
      <c r="F36" s="18"/>
      <c r="G36" s="9"/>
    </row>
    <row r="37" spans="1:7" s="10" customFormat="1" ht="12.75">
      <c r="A37" s="16"/>
      <c r="B37" s="17"/>
      <c r="C37" s="17"/>
      <c r="D37" s="17"/>
      <c r="E37" s="17"/>
      <c r="F37" s="18"/>
      <c r="G37" s="9"/>
    </row>
    <row r="38" spans="1:7" s="10" customFormat="1" ht="12.75">
      <c r="A38" s="16"/>
      <c r="B38" s="17"/>
      <c r="C38" s="17"/>
      <c r="D38" s="17"/>
      <c r="E38" s="17"/>
      <c r="F38" s="18"/>
      <c r="G38" s="9"/>
    </row>
    <row r="39" spans="1:7" s="10" customFormat="1" ht="12.75">
      <c r="A39" s="16"/>
      <c r="B39" s="17"/>
      <c r="C39" s="17"/>
      <c r="D39" s="17"/>
      <c r="E39" s="17"/>
      <c r="F39" s="18"/>
      <c r="G39" s="9"/>
    </row>
  </sheetData>
  <sheetProtection password="DC75" sheet="1" selectLockedCells="1"/>
  <mergeCells count="9">
    <mergeCell ref="A30:E30"/>
    <mergeCell ref="A31:E31"/>
    <mergeCell ref="A33:H33"/>
    <mergeCell ref="A34:H34"/>
    <mergeCell ref="A3:I3"/>
    <mergeCell ref="A17:E17"/>
    <mergeCell ref="A28:E28"/>
    <mergeCell ref="A29:E29"/>
    <mergeCell ref="A21:F21"/>
  </mergeCells>
  <printOptions/>
  <pageMargins left="0.7874015748031497" right="0.7874015748031497" top="0.5905511811023623" bottom="0.5905511811023623" header="0.5118110236220472" footer="0.5118110236220472"/>
  <pageSetup horizontalDpi="300" verticalDpi="300" orientation="landscape" paperSize="9" r:id="rId1"/>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I34"/>
  <sheetViews>
    <sheetView showGridLines="0" showRowColHeaders="0" view="pageLayout" showRuler="0" workbookViewId="0" topLeftCell="A1">
      <selection activeCell="B7" sqref="B7"/>
    </sheetView>
  </sheetViews>
  <sheetFormatPr defaultColWidth="11.421875" defaultRowHeight="12.75"/>
  <cols>
    <col min="1" max="1" width="35.7109375" style="0" customWidth="1"/>
  </cols>
  <sheetData>
    <row r="1" spans="1:9" s="1" customFormat="1" ht="15">
      <c r="A1" s="58" t="s">
        <v>35</v>
      </c>
      <c r="B1" s="35"/>
      <c r="C1" s="35"/>
      <c r="D1" s="35"/>
      <c r="E1" s="35"/>
      <c r="F1" s="35"/>
      <c r="G1" s="35"/>
      <c r="H1" s="35"/>
      <c r="I1" s="35"/>
    </row>
    <row r="2" spans="1:9" s="89" customFormat="1" ht="21.75" customHeight="1">
      <c r="A2" s="106" t="str">
        <f>Datengrundlagen!A2</f>
        <v>vom 01.01.2023 bis 31.12.2023</v>
      </c>
      <c r="B2" s="88"/>
      <c r="C2" s="88"/>
      <c r="D2" s="88"/>
      <c r="E2" s="88"/>
      <c r="F2" s="88"/>
      <c r="G2" s="88"/>
      <c r="H2" s="88"/>
      <c r="I2" s="88"/>
    </row>
    <row r="3" spans="1:9" s="34" customFormat="1" ht="13.5">
      <c r="A3" s="135" t="s">
        <v>26</v>
      </c>
      <c r="B3" s="136"/>
      <c r="C3" s="136"/>
      <c r="D3" s="136"/>
      <c r="E3" s="136"/>
      <c r="F3" s="136"/>
      <c r="G3" s="137"/>
      <c r="H3" s="137"/>
      <c r="I3" s="137"/>
    </row>
    <row r="4" spans="1:9" s="34" customFormat="1" ht="13.5">
      <c r="A4" s="36"/>
      <c r="B4" s="37"/>
      <c r="C4" s="37"/>
      <c r="D4" s="37"/>
      <c r="E4" s="37"/>
      <c r="F4" s="37"/>
      <c r="G4" s="37"/>
      <c r="H4" s="37"/>
      <c r="I4" s="37"/>
    </row>
    <row r="5" spans="1:9" s="4" customFormat="1" ht="12.75">
      <c r="A5" s="38"/>
      <c r="B5" s="39" t="s">
        <v>0</v>
      </c>
      <c r="C5" s="39" t="s">
        <v>2</v>
      </c>
      <c r="D5" s="39" t="s">
        <v>3</v>
      </c>
      <c r="E5" s="39" t="s">
        <v>4</v>
      </c>
      <c r="F5" s="39" t="s">
        <v>7</v>
      </c>
      <c r="G5" s="40" t="s">
        <v>20</v>
      </c>
      <c r="H5" s="19"/>
      <c r="I5" s="19"/>
    </row>
    <row r="6" spans="1:9" s="4" customFormat="1" ht="12.75">
      <c r="A6" s="38"/>
      <c r="B6" s="41"/>
      <c r="C6" s="41"/>
      <c r="D6" s="41"/>
      <c r="E6" s="41"/>
      <c r="F6" s="41"/>
      <c r="G6" s="42"/>
      <c r="H6" s="19"/>
      <c r="I6" s="19"/>
    </row>
    <row r="7" spans="1:9" ht="12.75">
      <c r="A7" s="43" t="s">
        <v>14</v>
      </c>
      <c r="B7" s="30">
        <v>0</v>
      </c>
      <c r="C7" s="30">
        <v>0</v>
      </c>
      <c r="D7" s="30">
        <v>0</v>
      </c>
      <c r="E7" s="30">
        <v>0</v>
      </c>
      <c r="F7" s="30">
        <v>0</v>
      </c>
      <c r="G7" s="42"/>
      <c r="H7" s="6"/>
      <c r="I7" s="6"/>
    </row>
    <row r="8" spans="1:9" ht="12.75">
      <c r="A8" s="45"/>
      <c r="B8" s="46"/>
      <c r="C8" s="46"/>
      <c r="D8" s="46"/>
      <c r="E8" s="46"/>
      <c r="F8" s="46"/>
      <c r="G8" s="42"/>
      <c r="H8" s="6"/>
      <c r="I8" s="6"/>
    </row>
    <row r="9" spans="1:9" ht="37.5" customHeight="1">
      <c r="A9" s="47" t="s">
        <v>24</v>
      </c>
      <c r="B9" s="48"/>
      <c r="C9" s="48"/>
      <c r="D9" s="48"/>
      <c r="E9" s="48"/>
      <c r="F9" s="48"/>
      <c r="G9" s="42"/>
      <c r="H9" s="6"/>
      <c r="I9" s="6"/>
    </row>
    <row r="10" spans="1:7" s="8" customFormat="1" ht="12.75">
      <c r="A10" s="87" t="s">
        <v>61</v>
      </c>
      <c r="B10" s="11">
        <f>IF(B7&gt;9,Datengrundlagen!D11,IF(B7&gt;7,Datengrundlagen!D10,IF(B7&gt;5,Datengrundlagen!D9,IF(B7&gt;0,Datengrundlagen!D8,IF(B7=0,0,)))))</f>
        <v>0</v>
      </c>
      <c r="C10" s="11">
        <f>IF(C7&gt;9,Datengrundlagen!D11,IF(C7&gt;7,Datengrundlagen!D10,IF(C7&gt;5,Datengrundlagen!D9,IF(C7&gt;0,Datengrundlagen!D8,IF(C7=0,0,)))))</f>
        <v>0</v>
      </c>
      <c r="D10" s="11">
        <f>IF(D7&gt;9,Datengrundlagen!D11,IF(D7&gt;7,Datengrundlagen!D10,IF(D7&gt;5,Datengrundlagen!D9,IF(D7&gt;0,Datengrundlagen!D8,IF(D7=0,0,)))))</f>
        <v>0</v>
      </c>
      <c r="E10" s="11">
        <f>IF(E7&gt;9,Datengrundlagen!D11,IF(E7&gt;7,Datengrundlagen!D10,IF(E7&gt;5,Datengrundlagen!D9,IF(E7&gt;0,Datengrundlagen!D8,IF(E7=0,0,)))))</f>
        <v>0</v>
      </c>
      <c r="F10" s="11">
        <f>IF(F7&gt;9,Datengrundlagen!D11,IF(F7&gt;7,Datengrundlagen!D10,IF(F7&gt;5,Datengrundlagen!D9,IF(F7&gt;0,Datengrundlagen!D8,IF(F7=0,0,)))))</f>
        <v>0</v>
      </c>
      <c r="G10" s="27">
        <f>SUM(B10:F10)</f>
        <v>0</v>
      </c>
    </row>
    <row r="11" spans="1:7" s="8" customFormat="1" ht="12.75">
      <c r="A11" s="87" t="s">
        <v>53</v>
      </c>
      <c r="B11" s="11">
        <f>IF(B7&gt;0,Datengrundlagen!B16,0)</f>
        <v>0</v>
      </c>
      <c r="C11" s="11">
        <f>IF(C7&gt;0,Datengrundlagen!B16,0)</f>
        <v>0</v>
      </c>
      <c r="D11" s="11">
        <f>IF(D7&gt;0,Datengrundlagen!B16,0)</f>
        <v>0</v>
      </c>
      <c r="E11" s="11">
        <f>IF(E7&gt;0,Datengrundlagen!B16,0)</f>
        <v>0</v>
      </c>
      <c r="F11" s="11">
        <f>IF(F7&gt;0,Datengrundlagen!B16,0)</f>
        <v>0</v>
      </c>
      <c r="G11" s="27">
        <f>SUM(B11:F11)</f>
        <v>0</v>
      </c>
    </row>
    <row r="12" spans="1:7" s="8" customFormat="1" ht="12.75">
      <c r="A12" s="12" t="s">
        <v>1</v>
      </c>
      <c r="B12" s="11">
        <f>IF(B7&gt;9,Datengrundlagen!C21,IF(B7=0,0,Datengrundlagen!C20))</f>
        <v>0</v>
      </c>
      <c r="C12" s="11">
        <f>IF(C7&gt;9,Datengrundlagen!C21,IF(C7=0,0,Datengrundlagen!C20))</f>
        <v>0</v>
      </c>
      <c r="D12" s="11">
        <f>IF(D7&gt;9,Datengrundlagen!C21,IF(D7=0,0,Datengrundlagen!C20))</f>
        <v>0</v>
      </c>
      <c r="E12" s="11">
        <f>IF(E7&gt;9,Datengrundlagen!C21,IF(E7=0,0,Datengrundlagen!C20))</f>
        <v>0</v>
      </c>
      <c r="F12" s="11">
        <f>IF(F7&gt;9,Datengrundlagen!C21,IF(F7=0,0,Datengrundlagen!C20))</f>
        <v>0</v>
      </c>
      <c r="G12" s="27">
        <f>SUM(B12:F12)</f>
        <v>0</v>
      </c>
    </row>
    <row r="13" spans="1:7" s="8" customFormat="1" ht="12.75">
      <c r="A13" s="85" t="s">
        <v>52</v>
      </c>
      <c r="B13" s="29">
        <f aca="true" t="shared" si="0" ref="B13:G13">SUM(B10:B12)</f>
        <v>0</v>
      </c>
      <c r="C13" s="29">
        <f t="shared" si="0"/>
        <v>0</v>
      </c>
      <c r="D13" s="29">
        <f t="shared" si="0"/>
        <v>0</v>
      </c>
      <c r="E13" s="29">
        <f t="shared" si="0"/>
        <v>0</v>
      </c>
      <c r="F13" s="29">
        <f t="shared" si="0"/>
        <v>0</v>
      </c>
      <c r="G13" s="29">
        <f t="shared" si="0"/>
        <v>0</v>
      </c>
    </row>
    <row r="14" spans="1:7" s="6" customFormat="1" ht="12.75">
      <c r="A14" s="13"/>
      <c r="B14" s="14"/>
      <c r="C14" s="14"/>
      <c r="D14" s="14"/>
      <c r="E14" s="14"/>
      <c r="F14" s="11"/>
      <c r="G14" s="27"/>
    </row>
    <row r="15" spans="1:7" s="8" customFormat="1" ht="12.75">
      <c r="A15" s="12" t="s">
        <v>54</v>
      </c>
      <c r="B15" s="15">
        <f>IF(B7&gt;8,400,400*B7*5/40)*-1</f>
        <v>0</v>
      </c>
      <c r="C15" s="15">
        <f>IF(C7&gt;8,400,400*C7*5/40)*-1</f>
        <v>0</v>
      </c>
      <c r="D15" s="15">
        <f>IF(D7&gt;8,400,400*D7*5/40)*-1</f>
        <v>0</v>
      </c>
      <c r="E15" s="15">
        <f>IF(E7&gt;8,400,400*E7*5/40)*-1</f>
        <v>0</v>
      </c>
      <c r="F15" s="15">
        <f>IF(F7&gt;8,400,400*F7*5/40)*-1</f>
        <v>0</v>
      </c>
      <c r="G15" s="28">
        <f>SUM(B15:F15)</f>
        <v>0</v>
      </c>
    </row>
    <row r="16" spans="1:7" s="8" customFormat="1" ht="12.75">
      <c r="A16" s="12"/>
      <c r="B16" s="20"/>
      <c r="C16" s="20"/>
      <c r="D16" s="20"/>
      <c r="E16" s="20"/>
      <c r="F16" s="11"/>
      <c r="G16" s="28"/>
    </row>
    <row r="17" spans="1:7" s="44" customFormat="1" ht="24.75" customHeight="1">
      <c r="A17" s="138" t="s">
        <v>23</v>
      </c>
      <c r="B17" s="139"/>
      <c r="C17" s="139"/>
      <c r="D17" s="139"/>
      <c r="E17" s="139"/>
      <c r="F17" s="139"/>
      <c r="G17" s="49">
        <f>SUM(G13:G15)</f>
        <v>0</v>
      </c>
    </row>
    <row r="18" spans="1:7" s="25" customFormat="1" ht="12.75">
      <c r="A18" s="16"/>
      <c r="B18" s="21"/>
      <c r="C18" s="21"/>
      <c r="D18" s="21"/>
      <c r="E18" s="22"/>
      <c r="F18" s="23"/>
      <c r="G18" s="24"/>
    </row>
    <row r="19" spans="1:7" s="25" customFormat="1" ht="12.75">
      <c r="A19" s="16"/>
      <c r="B19" s="21"/>
      <c r="C19" s="21"/>
      <c r="D19" s="21"/>
      <c r="E19" s="22"/>
      <c r="F19" s="23"/>
      <c r="G19" s="24"/>
    </row>
    <row r="20" spans="1:7" s="25" customFormat="1" ht="12.75">
      <c r="A20" s="16"/>
      <c r="B20" s="21"/>
      <c r="C20" s="21"/>
      <c r="D20" s="21"/>
      <c r="E20" s="22"/>
      <c r="F20" s="23"/>
      <c r="G20" s="24"/>
    </row>
    <row r="21" spans="1:9" s="25" customFormat="1" ht="69.75" customHeight="1">
      <c r="A21" s="141" t="s">
        <v>62</v>
      </c>
      <c r="B21" s="142"/>
      <c r="C21" s="142"/>
      <c r="D21" s="142"/>
      <c r="E21" s="142"/>
      <c r="F21" s="143"/>
      <c r="G21" s="24"/>
      <c r="I21" s="57" t="str">
        <f>Datengrundlagen!C66</f>
        <v>Stand: 28.06.2023</v>
      </c>
    </row>
    <row r="22" spans="1:7" s="25" customFormat="1" ht="12.75">
      <c r="A22" s="16"/>
      <c r="B22" s="21"/>
      <c r="C22" s="21"/>
      <c r="D22" s="21"/>
      <c r="E22" s="22"/>
      <c r="F22" s="23"/>
      <c r="G22" s="24"/>
    </row>
    <row r="23" spans="1:7" s="25" customFormat="1" ht="12.75">
      <c r="A23" s="16"/>
      <c r="B23" s="21"/>
      <c r="C23" s="21"/>
      <c r="D23" s="21"/>
      <c r="E23" s="22"/>
      <c r="F23" s="23"/>
      <c r="G23" s="24"/>
    </row>
    <row r="24" spans="1:7" s="25" customFormat="1" ht="12.75">
      <c r="A24" s="16"/>
      <c r="B24" s="21"/>
      <c r="C24" s="21"/>
      <c r="D24" s="21"/>
      <c r="E24" s="22"/>
      <c r="F24" s="23"/>
      <c r="G24" s="24"/>
    </row>
    <row r="25" spans="1:7" s="25" customFormat="1" ht="12.75">
      <c r="A25" s="16"/>
      <c r="B25" s="21"/>
      <c r="C25" s="21"/>
      <c r="D25" s="21"/>
      <c r="E25" s="22"/>
      <c r="F25" s="23"/>
      <c r="G25" s="24"/>
    </row>
    <row r="26" spans="1:7" s="25" customFormat="1" ht="12.75">
      <c r="A26" s="16"/>
      <c r="B26" s="21"/>
      <c r="C26" s="21"/>
      <c r="D26" s="21"/>
      <c r="E26" s="22"/>
      <c r="F26" s="23"/>
      <c r="G26" s="24"/>
    </row>
    <row r="27" spans="1:7" s="55" customFormat="1" ht="27" customHeight="1">
      <c r="A27" s="31" t="s">
        <v>25</v>
      </c>
      <c r="B27" s="51"/>
      <c r="C27" s="51"/>
      <c r="D27" s="51"/>
      <c r="E27" s="52"/>
      <c r="F27" s="53"/>
      <c r="G27" s="54"/>
    </row>
    <row r="28" spans="1:7" s="55" customFormat="1" ht="27" customHeight="1">
      <c r="A28" s="140" t="s">
        <v>27</v>
      </c>
      <c r="B28" s="131"/>
      <c r="C28" s="131"/>
      <c r="D28" s="131"/>
      <c r="E28" s="131"/>
      <c r="F28" s="50" t="str">
        <f>IF(G17&lt;Datengrundlagen!C39,"NEIN","JA")</f>
        <v>NEIN</v>
      </c>
      <c r="G28" s="54"/>
    </row>
    <row r="29" spans="1:7" s="55" customFormat="1" ht="27" customHeight="1">
      <c r="A29" s="140" t="s">
        <v>28</v>
      </c>
      <c r="B29" s="131"/>
      <c r="C29" s="131"/>
      <c r="D29" s="131"/>
      <c r="E29" s="131"/>
      <c r="F29" s="50" t="str">
        <f>IF(G17&lt;Datengrundlagen!C43,"JA","NEIN")</f>
        <v>JA</v>
      </c>
      <c r="G29" s="54"/>
    </row>
    <row r="30" spans="1:9" s="55" customFormat="1" ht="27" customHeight="1">
      <c r="A30" s="130" t="s">
        <v>31</v>
      </c>
      <c r="B30" s="131"/>
      <c r="C30" s="131"/>
      <c r="D30" s="131"/>
      <c r="E30" s="131"/>
      <c r="F30" s="56" t="str">
        <f>IF(G17&lt;Datengrundlagen!C43,"NEIN","JA")</f>
        <v>NEIN</v>
      </c>
      <c r="G30" s="54"/>
      <c r="I30" s="57"/>
    </row>
    <row r="31" spans="1:7" s="55" customFormat="1" ht="27" customHeight="1">
      <c r="A31" s="130" t="s">
        <v>32</v>
      </c>
      <c r="B31" s="131"/>
      <c r="C31" s="131"/>
      <c r="D31" s="131"/>
      <c r="E31" s="131"/>
      <c r="F31" s="56" t="str">
        <f>IF(G17&gt;0,"JA","NEIN")</f>
        <v>NEIN</v>
      </c>
      <c r="G31" s="54"/>
    </row>
    <row r="32" spans="1:7" s="10" customFormat="1" ht="12.75">
      <c r="A32" s="16"/>
      <c r="B32" s="17"/>
      <c r="C32" s="17"/>
      <c r="D32" s="17"/>
      <c r="E32" s="17"/>
      <c r="F32" s="18"/>
      <c r="G32" s="9"/>
    </row>
    <row r="33" spans="1:8" s="10" customFormat="1" ht="54" customHeight="1">
      <c r="A33" s="132" t="s">
        <v>49</v>
      </c>
      <c r="B33" s="133"/>
      <c r="C33" s="133"/>
      <c r="D33" s="133"/>
      <c r="E33" s="133"/>
      <c r="F33" s="133"/>
      <c r="G33" s="133"/>
      <c r="H33" s="133"/>
    </row>
    <row r="34" spans="1:8" s="10" customFormat="1" ht="12.75">
      <c r="A34" s="134" t="s">
        <v>40</v>
      </c>
      <c r="B34" s="134"/>
      <c r="C34" s="134"/>
      <c r="D34" s="134"/>
      <c r="E34" s="134"/>
      <c r="F34" s="134"/>
      <c r="G34" s="134"/>
      <c r="H34" s="134"/>
    </row>
  </sheetData>
  <sheetProtection password="DC75" sheet="1" selectLockedCells="1"/>
  <mergeCells count="9">
    <mergeCell ref="A17:F17"/>
    <mergeCell ref="A31:E31"/>
    <mergeCell ref="A33:H33"/>
    <mergeCell ref="A34:H34"/>
    <mergeCell ref="A3:I3"/>
    <mergeCell ref="A28:E28"/>
    <mergeCell ref="A29:E29"/>
    <mergeCell ref="A30:E30"/>
    <mergeCell ref="A21:F21"/>
  </mergeCells>
  <printOptions/>
  <pageMargins left="0.7874015748031497" right="0.7874015748031497" top="0.5905511811023623" bottom="0.5905511811023623" header="0.5118110236220472" footer="0.5118110236220472"/>
  <pageSetup horizontalDpi="300" verticalDpi="300" orientation="landscape" paperSize="9" r:id="rId1"/>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L35"/>
  <sheetViews>
    <sheetView showGridLines="0" showRowColHeaders="0" view="pageLayout" showRuler="0" workbookViewId="0" topLeftCell="A1">
      <selection activeCell="B7" sqref="B7"/>
    </sheetView>
  </sheetViews>
  <sheetFormatPr defaultColWidth="11.421875" defaultRowHeight="12.75"/>
  <cols>
    <col min="1" max="1" width="34.28125" style="0" customWidth="1"/>
    <col min="2" max="11" width="9.7109375" style="0" customWidth="1"/>
  </cols>
  <sheetData>
    <row r="1" spans="1:10" s="1" customFormat="1" ht="15">
      <c r="A1" s="58" t="s">
        <v>34</v>
      </c>
      <c r="B1" s="35"/>
      <c r="C1" s="35"/>
      <c r="D1" s="35"/>
      <c r="E1" s="35"/>
      <c r="F1" s="35"/>
      <c r="G1" s="35"/>
      <c r="H1" s="35"/>
      <c r="I1" s="35"/>
      <c r="J1" s="35"/>
    </row>
    <row r="2" spans="1:10" s="34" customFormat="1" ht="21.75" customHeight="1">
      <c r="A2" s="106" t="str">
        <f>Datengrundlagen!A2</f>
        <v>vom 01.01.2023 bis 31.12.2023</v>
      </c>
      <c r="B2" s="37"/>
      <c r="C2" s="37"/>
      <c r="D2" s="37"/>
      <c r="E2" s="37"/>
      <c r="F2" s="37"/>
      <c r="G2" s="37"/>
      <c r="H2" s="37"/>
      <c r="I2" s="37"/>
      <c r="J2" s="37"/>
    </row>
    <row r="3" spans="1:10" s="34" customFormat="1" ht="13.5">
      <c r="A3" s="135" t="s">
        <v>26</v>
      </c>
      <c r="B3" s="136"/>
      <c r="C3" s="136"/>
      <c r="D3" s="136"/>
      <c r="E3" s="136"/>
      <c r="F3" s="136"/>
      <c r="G3" s="137"/>
      <c r="H3" s="137"/>
      <c r="I3" s="137"/>
      <c r="J3" s="137"/>
    </row>
    <row r="4" spans="1:10" s="34" customFormat="1" ht="13.5">
      <c r="A4" s="36"/>
      <c r="B4" s="37"/>
      <c r="C4" s="37"/>
      <c r="D4" s="37"/>
      <c r="E4" s="37"/>
      <c r="F4" s="37"/>
      <c r="G4" s="37"/>
      <c r="H4" s="37"/>
      <c r="I4" s="37"/>
      <c r="J4" s="37"/>
    </row>
    <row r="5" spans="1:12" s="4" customFormat="1" ht="12.75">
      <c r="A5" s="38"/>
      <c r="B5" s="39" t="s">
        <v>0</v>
      </c>
      <c r="C5" s="39" t="s">
        <v>2</v>
      </c>
      <c r="D5" s="39" t="s">
        <v>3</v>
      </c>
      <c r="E5" s="39" t="s">
        <v>4</v>
      </c>
      <c r="F5" s="39" t="s">
        <v>7</v>
      </c>
      <c r="G5" s="39" t="s">
        <v>8</v>
      </c>
      <c r="H5" s="39" t="s">
        <v>9</v>
      </c>
      <c r="I5" s="39" t="s">
        <v>10</v>
      </c>
      <c r="J5" s="39" t="s">
        <v>38</v>
      </c>
      <c r="K5" s="39" t="s">
        <v>39</v>
      </c>
      <c r="L5" s="40" t="s">
        <v>20</v>
      </c>
    </row>
    <row r="6" spans="1:12" s="4" customFormat="1" ht="12.75">
      <c r="A6" s="38"/>
      <c r="B6" s="41"/>
      <c r="C6" s="41"/>
      <c r="D6" s="41"/>
      <c r="E6" s="41"/>
      <c r="F6" s="19"/>
      <c r="G6" s="19"/>
      <c r="H6" s="19"/>
      <c r="I6" s="19"/>
      <c r="J6" s="19"/>
      <c r="K6" s="19"/>
      <c r="L6" s="42"/>
    </row>
    <row r="7" spans="1:12" ht="12.75">
      <c r="A7" s="43" t="s">
        <v>14</v>
      </c>
      <c r="B7" s="30">
        <v>0</v>
      </c>
      <c r="C7" s="30">
        <v>0</v>
      </c>
      <c r="D7" s="30">
        <v>0</v>
      </c>
      <c r="E7" s="30">
        <v>0</v>
      </c>
      <c r="F7" s="30">
        <v>0</v>
      </c>
      <c r="G7" s="30">
        <v>0</v>
      </c>
      <c r="H7" s="30">
        <v>0</v>
      </c>
      <c r="I7" s="30">
        <v>0</v>
      </c>
      <c r="J7" s="30">
        <v>0</v>
      </c>
      <c r="K7" s="30">
        <v>0</v>
      </c>
      <c r="L7" s="42"/>
    </row>
    <row r="8" spans="1:12" ht="12.75">
      <c r="A8" s="45"/>
      <c r="B8" s="46"/>
      <c r="C8" s="46"/>
      <c r="D8" s="46"/>
      <c r="E8" s="46"/>
      <c r="F8" s="6"/>
      <c r="G8" s="6"/>
      <c r="H8" s="6"/>
      <c r="I8" s="6"/>
      <c r="J8" s="6"/>
      <c r="K8" s="6"/>
      <c r="L8" s="42"/>
    </row>
    <row r="9" spans="1:12" ht="37.5" customHeight="1">
      <c r="A9" s="47" t="s">
        <v>24</v>
      </c>
      <c r="B9" s="48"/>
      <c r="C9" s="48"/>
      <c r="D9" s="48"/>
      <c r="E9" s="48"/>
      <c r="F9" s="48"/>
      <c r="G9" s="48"/>
      <c r="H9" s="48"/>
      <c r="I9" s="48"/>
      <c r="J9" s="48"/>
      <c r="K9" s="48"/>
      <c r="L9" s="42"/>
    </row>
    <row r="10" spans="1:12" s="8" customFormat="1" ht="12.75">
      <c r="A10" s="87" t="s">
        <v>61</v>
      </c>
      <c r="B10" s="11">
        <f>IF(B7&gt;9,Datengrundlagen!E11,IF(B7&gt;7,Datengrundlagen!E10,IF(B7&gt;5,Datengrundlagen!E9,IF(B7&gt;0,Datengrundlagen!E8,IF(B7=0,0,)))))</f>
        <v>0</v>
      </c>
      <c r="C10" s="11">
        <f>IF(C7&gt;9,Datengrundlagen!E11,IF(C7&gt;7,Datengrundlagen!E10,IF(C7&gt;5,Datengrundlagen!E9,IF(C7&gt;0,Datengrundlagen!E8,IF(C7=0,0,)))))</f>
        <v>0</v>
      </c>
      <c r="D10" s="11">
        <f>IF(D7&gt;9,Datengrundlagen!E11,IF(D7&gt;7,Datengrundlagen!E10,IF(D7&gt;5,Datengrundlagen!E9,IF(D7&gt;0,Datengrundlagen!E8,IF(D7=0,0,)))))</f>
        <v>0</v>
      </c>
      <c r="E10" s="11">
        <f>IF(E7&gt;9,Datengrundlagen!E11,IF(E7&gt;7,Datengrundlagen!E10,IF(E7&gt;5,Datengrundlagen!E9,IF(E7&gt;0,Datengrundlagen!E8,IF(E7=0,0,)))))</f>
        <v>0</v>
      </c>
      <c r="F10" s="11">
        <f>IF(F7&gt;9,Datengrundlagen!E11,IF(F7&gt;7,Datengrundlagen!E10,IF(F7&gt;5,Datengrundlagen!E9,IF(F7&gt;0,Datengrundlagen!E8,IF(F7=0,0,)))))</f>
        <v>0</v>
      </c>
      <c r="G10" s="11">
        <f>IF(G7&gt;9,Datengrundlagen!E11,IF(G7&gt;7,Datengrundlagen!E10,IF(G7&gt;5,Datengrundlagen!E9,IF(G7&gt;0,Datengrundlagen!E8,IF(G7=0,0,)))))</f>
        <v>0</v>
      </c>
      <c r="H10" s="11">
        <f>IF(H7&gt;9,Datengrundlagen!E11,IF(H7&gt;7,Datengrundlagen!E10,IF(H7&gt;5,Datengrundlagen!E9,IF(H7&gt;0,Datengrundlagen!E8,IF(H7=0,0,)))))</f>
        <v>0</v>
      </c>
      <c r="I10" s="11">
        <f>IF(I7&gt;9,Datengrundlagen!E11,IF(I7&gt;7,Datengrundlagen!E10,IF(I7&gt;5,Datengrundlagen!E9,IF(I7&gt;0,Datengrundlagen!E8,IF(I7=0,0,)))))</f>
        <v>0</v>
      </c>
      <c r="J10" s="11">
        <f>IF(J7&gt;9,Datengrundlagen!E11,IF(J7&gt;7,Datengrundlagen!E10,IF(J7&gt;5,Datengrundlagen!E9,IF(J7&gt;0,Datengrundlagen!E8,IF(J7=0,0,)))))</f>
        <v>0</v>
      </c>
      <c r="K10" s="11">
        <f>IF(K7&gt;9,Datengrundlagen!E11,IF(K7&gt;7,Datengrundlagen!E10,IF(K7&gt;5,Datengrundlagen!E9,IF(K7&gt;0,Datengrundlagen!E8,IF(K7=0,0,)))))</f>
        <v>0</v>
      </c>
      <c r="L10" s="27">
        <f>SUM(B10:K10)</f>
        <v>0</v>
      </c>
    </row>
    <row r="11" spans="1:12" s="8" customFormat="1" ht="12.75">
      <c r="A11" s="87" t="s">
        <v>53</v>
      </c>
      <c r="B11" s="11">
        <f>IF(B7&gt;0,Datengrundlagen!B16,0)</f>
        <v>0</v>
      </c>
      <c r="C11" s="11">
        <f>IF(C7&gt;0,Datengrundlagen!B16,0)</f>
        <v>0</v>
      </c>
      <c r="D11" s="11">
        <f>IF(D7&gt;0,Datengrundlagen!B16,0)</f>
        <v>0</v>
      </c>
      <c r="E11" s="11">
        <f>IF(E7&gt;0,Datengrundlagen!B16,0)</f>
        <v>0</v>
      </c>
      <c r="F11" s="11">
        <f>IF(F7&gt;0,Datengrundlagen!B16,0)</f>
        <v>0</v>
      </c>
      <c r="G11" s="11">
        <f>IF(G7&gt;0,Datengrundlagen!B16,0)</f>
        <v>0</v>
      </c>
      <c r="H11" s="11">
        <f>IF(H7&gt;0,Datengrundlagen!B16,0)</f>
        <v>0</v>
      </c>
      <c r="I11" s="11">
        <f>IF(I7&gt;0,Datengrundlagen!B16,0)</f>
        <v>0</v>
      </c>
      <c r="J11" s="11">
        <f>IF(J7&gt;0,Datengrundlagen!B16,0)</f>
        <v>0</v>
      </c>
      <c r="K11" s="11">
        <f>IF(K7&gt;0,Datengrundlagen!B16,0)</f>
        <v>0</v>
      </c>
      <c r="L11" s="27">
        <f>SUM(B11:K11)</f>
        <v>0</v>
      </c>
    </row>
    <row r="12" spans="1:12" s="8" customFormat="1" ht="12.75">
      <c r="A12" s="12" t="s">
        <v>1</v>
      </c>
      <c r="B12" s="11">
        <f>IF(B7&gt;9,Datengrundlagen!C21,IF(B7=0,0,Datengrundlagen!C20))</f>
        <v>0</v>
      </c>
      <c r="C12" s="11">
        <f>IF(C7&gt;9,Datengrundlagen!C21,IF(C7=0,0,Datengrundlagen!C20))</f>
        <v>0</v>
      </c>
      <c r="D12" s="11">
        <f>IF(D7&gt;9,Datengrundlagen!C21,IF(D7=0,0,Datengrundlagen!C20))</f>
        <v>0</v>
      </c>
      <c r="E12" s="11">
        <f>IF(E7&gt;9,Datengrundlagen!C21,IF(E7=0,0,Datengrundlagen!C20))</f>
        <v>0</v>
      </c>
      <c r="F12" s="11">
        <f>IF(F7&gt;9,Datengrundlagen!C21,IF(F7=0,0,Datengrundlagen!C20))</f>
        <v>0</v>
      </c>
      <c r="G12" s="11">
        <f>IF(G7&gt;9,Datengrundlagen!C21,IF(G7=0,0,Datengrundlagen!C20))</f>
        <v>0</v>
      </c>
      <c r="H12" s="11">
        <f>IF(H7&gt;9,Datengrundlagen!C21,IF(H7=0,0,Datengrundlagen!C20))</f>
        <v>0</v>
      </c>
      <c r="I12" s="11">
        <f>IF(I7&gt;9,Datengrundlagen!C21,IF(I7=0,0,Datengrundlagen!C20))</f>
        <v>0</v>
      </c>
      <c r="J12" s="11">
        <f>IF(J7&gt;9,Datengrundlagen!C21,IF(J7=0,0,Datengrundlagen!C20))</f>
        <v>0</v>
      </c>
      <c r="K12" s="11">
        <f>IF(K7&gt;9,Datengrundlagen!C21,IF(K7=0,0,Datengrundlagen!C20))</f>
        <v>0</v>
      </c>
      <c r="L12" s="27">
        <f>SUM(B12:K12)</f>
        <v>0</v>
      </c>
    </row>
    <row r="13" spans="1:12" s="8" customFormat="1" ht="12.75">
      <c r="A13" s="85" t="s">
        <v>52</v>
      </c>
      <c r="B13" s="29">
        <f aca="true" t="shared" si="0" ref="B13:I13">SUM(B10:B12)</f>
        <v>0</v>
      </c>
      <c r="C13" s="29">
        <f t="shared" si="0"/>
        <v>0</v>
      </c>
      <c r="D13" s="29">
        <f t="shared" si="0"/>
        <v>0</v>
      </c>
      <c r="E13" s="29">
        <f t="shared" si="0"/>
        <v>0</v>
      </c>
      <c r="F13" s="29">
        <f t="shared" si="0"/>
        <v>0</v>
      </c>
      <c r="G13" s="29">
        <f t="shared" si="0"/>
        <v>0</v>
      </c>
      <c r="H13" s="29">
        <f t="shared" si="0"/>
        <v>0</v>
      </c>
      <c r="I13" s="29">
        <f t="shared" si="0"/>
        <v>0</v>
      </c>
      <c r="J13" s="29">
        <f>SUM(J10:J12)</f>
        <v>0</v>
      </c>
      <c r="K13" s="29">
        <f>SUM(K10:K12)</f>
        <v>0</v>
      </c>
      <c r="L13" s="29">
        <f>SUM(L10:L12)</f>
        <v>0</v>
      </c>
    </row>
    <row r="14" spans="1:12" s="6" customFormat="1" ht="12.75">
      <c r="A14" s="13"/>
      <c r="B14" s="14"/>
      <c r="C14" s="14"/>
      <c r="D14" s="14"/>
      <c r="E14" s="14"/>
      <c r="F14" s="14"/>
      <c r="G14" s="14"/>
      <c r="H14" s="14"/>
      <c r="I14" s="14"/>
      <c r="J14" s="14"/>
      <c r="K14" s="14"/>
      <c r="L14" s="27"/>
    </row>
    <row r="15" spans="1:12" s="8" customFormat="1" ht="12.75">
      <c r="A15" s="12" t="s">
        <v>54</v>
      </c>
      <c r="B15" s="15">
        <f aca="true" t="shared" si="1" ref="B15:K15">IF(B7&gt;8,400,400*B7*5/40)*-1</f>
        <v>0</v>
      </c>
      <c r="C15" s="15">
        <f t="shared" si="1"/>
        <v>0</v>
      </c>
      <c r="D15" s="15">
        <f t="shared" si="1"/>
        <v>0</v>
      </c>
      <c r="E15" s="15">
        <f t="shared" si="1"/>
        <v>0</v>
      </c>
      <c r="F15" s="15">
        <f t="shared" si="1"/>
        <v>0</v>
      </c>
      <c r="G15" s="15">
        <f t="shared" si="1"/>
        <v>0</v>
      </c>
      <c r="H15" s="15">
        <f t="shared" si="1"/>
        <v>0</v>
      </c>
      <c r="I15" s="15">
        <f t="shared" si="1"/>
        <v>0</v>
      </c>
      <c r="J15" s="15">
        <f t="shared" si="1"/>
        <v>0</v>
      </c>
      <c r="K15" s="15">
        <f t="shared" si="1"/>
        <v>0</v>
      </c>
      <c r="L15" s="28">
        <f>SUM(B15:K15)</f>
        <v>0</v>
      </c>
    </row>
    <row r="16" spans="1:12" s="8" customFormat="1" ht="12.75">
      <c r="A16" s="86"/>
      <c r="B16" s="20"/>
      <c r="C16" s="20"/>
      <c r="D16" s="20"/>
      <c r="E16" s="20"/>
      <c r="F16" s="20"/>
      <c r="G16" s="20"/>
      <c r="H16" s="20"/>
      <c r="I16" s="20"/>
      <c r="J16" s="20"/>
      <c r="K16" s="20"/>
      <c r="L16" s="28"/>
    </row>
    <row r="17" spans="1:12" s="44" customFormat="1" ht="24.75" customHeight="1">
      <c r="A17" s="144" t="s">
        <v>23</v>
      </c>
      <c r="B17" s="145"/>
      <c r="C17" s="145"/>
      <c r="D17" s="145"/>
      <c r="E17" s="145"/>
      <c r="F17" s="145"/>
      <c r="G17" s="145"/>
      <c r="H17" s="145"/>
      <c r="I17" s="145"/>
      <c r="J17" s="146"/>
      <c r="K17" s="146"/>
      <c r="L17" s="49">
        <f>SUM(L13:L15)</f>
        <v>0</v>
      </c>
    </row>
    <row r="18" spans="1:7" s="25" customFormat="1" ht="12.75">
      <c r="A18" s="16"/>
      <c r="B18" s="21"/>
      <c r="C18" s="21"/>
      <c r="D18" s="21"/>
      <c r="E18" s="22"/>
      <c r="F18" s="23"/>
      <c r="G18" s="24"/>
    </row>
    <row r="19" spans="1:7" s="25" customFormat="1" ht="12.75">
      <c r="A19" s="16"/>
      <c r="B19" s="21"/>
      <c r="C19" s="21"/>
      <c r="D19" s="21"/>
      <c r="E19" s="22"/>
      <c r="F19" s="23"/>
      <c r="G19" s="24"/>
    </row>
    <row r="20" spans="1:7" s="25" customFormat="1" ht="12.75">
      <c r="A20" s="16"/>
      <c r="B20" s="21"/>
      <c r="C20" s="21"/>
      <c r="D20" s="21"/>
      <c r="E20" s="22"/>
      <c r="F20" s="23"/>
      <c r="G20" s="24"/>
    </row>
    <row r="21" spans="1:9" s="25" customFormat="1" ht="69.75" customHeight="1">
      <c r="A21" s="141" t="s">
        <v>62</v>
      </c>
      <c r="B21" s="142"/>
      <c r="C21" s="142"/>
      <c r="D21" s="142"/>
      <c r="E21" s="142"/>
      <c r="F21" s="143"/>
      <c r="G21" s="24"/>
      <c r="I21" s="57" t="str">
        <f>Datengrundlagen!C66</f>
        <v>Stand: 28.06.2023</v>
      </c>
    </row>
    <row r="22" spans="1:7" s="25" customFormat="1" ht="12.75">
      <c r="A22" s="16"/>
      <c r="B22" s="21"/>
      <c r="C22" s="21"/>
      <c r="D22" s="21"/>
      <c r="E22" s="22"/>
      <c r="F22" s="23"/>
      <c r="G22" s="24"/>
    </row>
    <row r="23" spans="1:7" s="25" customFormat="1" ht="12.75">
      <c r="A23" s="16"/>
      <c r="B23" s="21"/>
      <c r="C23" s="21"/>
      <c r="D23" s="21"/>
      <c r="E23" s="22"/>
      <c r="F23" s="23"/>
      <c r="G23" s="24"/>
    </row>
    <row r="24" spans="1:7" s="25" customFormat="1" ht="12.75">
      <c r="A24" s="16"/>
      <c r="B24" s="21"/>
      <c r="C24" s="21"/>
      <c r="D24" s="21"/>
      <c r="E24" s="22"/>
      <c r="F24" s="23"/>
      <c r="G24" s="24"/>
    </row>
    <row r="25" spans="1:7" s="25" customFormat="1" ht="12.75">
      <c r="A25" s="16"/>
      <c r="B25" s="21"/>
      <c r="C25" s="21"/>
      <c r="D25" s="21"/>
      <c r="E25" s="22"/>
      <c r="F25" s="23"/>
      <c r="G25" s="24"/>
    </row>
    <row r="26" spans="1:7" s="25" customFormat="1" ht="12.75">
      <c r="A26" s="16"/>
      <c r="B26" s="21"/>
      <c r="C26" s="21"/>
      <c r="D26" s="21"/>
      <c r="E26" s="22"/>
      <c r="F26" s="23"/>
      <c r="G26" s="24"/>
    </row>
    <row r="27" spans="1:7" s="55" customFormat="1" ht="27" customHeight="1">
      <c r="A27" s="31" t="s">
        <v>25</v>
      </c>
      <c r="B27" s="51"/>
      <c r="C27" s="51"/>
      <c r="D27" s="51"/>
      <c r="E27" s="52"/>
      <c r="F27" s="53"/>
      <c r="G27" s="54"/>
    </row>
    <row r="28" spans="1:7" s="55" customFormat="1" ht="27" customHeight="1">
      <c r="A28" s="140" t="s">
        <v>27</v>
      </c>
      <c r="B28" s="131"/>
      <c r="C28" s="131"/>
      <c r="D28" s="131"/>
      <c r="E28" s="131"/>
      <c r="F28" s="50" t="str">
        <f>IF(L17&lt;Datengrundlagen!C39,"NEIN","JA")</f>
        <v>NEIN</v>
      </c>
      <c r="G28" s="54"/>
    </row>
    <row r="29" spans="1:7" s="55" customFormat="1" ht="27" customHeight="1">
      <c r="A29" s="140" t="s">
        <v>28</v>
      </c>
      <c r="B29" s="131"/>
      <c r="C29" s="131"/>
      <c r="D29" s="131"/>
      <c r="E29" s="131"/>
      <c r="F29" s="50" t="str">
        <f>IF(L17&lt;Datengrundlagen!C43,"JA","NEIN")</f>
        <v>JA</v>
      </c>
      <c r="G29" s="54"/>
    </row>
    <row r="30" spans="1:9" s="55" customFormat="1" ht="45" customHeight="1">
      <c r="A30" s="130" t="s">
        <v>31</v>
      </c>
      <c r="B30" s="131"/>
      <c r="C30" s="131"/>
      <c r="D30" s="131"/>
      <c r="E30" s="131"/>
      <c r="F30" s="56" t="str">
        <f>IF(L17&lt;Datengrundlagen!C43,"NEIN","JA")</f>
        <v>NEIN</v>
      </c>
      <c r="G30" s="54"/>
      <c r="I30" s="57"/>
    </row>
    <row r="31" spans="1:7" s="55" customFormat="1" ht="45" customHeight="1">
      <c r="A31" s="130" t="s">
        <v>32</v>
      </c>
      <c r="B31" s="131"/>
      <c r="C31" s="131"/>
      <c r="D31" s="131"/>
      <c r="E31" s="131"/>
      <c r="F31" s="56" t="str">
        <f>IF(L17&gt;0,"JA","NEIN")</f>
        <v>NEIN</v>
      </c>
      <c r="G31" s="54"/>
    </row>
    <row r="32" spans="1:7" s="10" customFormat="1" ht="12.75">
      <c r="A32" s="16"/>
      <c r="B32" s="17"/>
      <c r="C32" s="17"/>
      <c r="D32" s="17"/>
      <c r="E32" s="17"/>
      <c r="F32" s="18"/>
      <c r="G32" s="9"/>
    </row>
    <row r="33" spans="1:9" s="10" customFormat="1" ht="54" customHeight="1">
      <c r="A33" s="132" t="s">
        <v>49</v>
      </c>
      <c r="B33" s="132"/>
      <c r="C33" s="132"/>
      <c r="D33" s="132"/>
      <c r="E33" s="132"/>
      <c r="F33" s="132"/>
      <c r="G33" s="132"/>
      <c r="H33" s="132"/>
      <c r="I33" s="132"/>
    </row>
    <row r="34" spans="1:9" s="10" customFormat="1" ht="12.75">
      <c r="A34" s="133" t="s">
        <v>40</v>
      </c>
      <c r="B34" s="133"/>
      <c r="C34" s="133"/>
      <c r="D34" s="133"/>
      <c r="E34" s="133"/>
      <c r="F34" s="133"/>
      <c r="G34" s="133"/>
      <c r="H34" s="133"/>
      <c r="I34" s="133"/>
    </row>
    <row r="35" spans="1:7" s="10" customFormat="1" ht="12.75">
      <c r="A35" s="16"/>
      <c r="B35" s="17"/>
      <c r="C35" s="17"/>
      <c r="D35" s="17"/>
      <c r="E35" s="17"/>
      <c r="F35" s="18"/>
      <c r="G35" s="9"/>
    </row>
  </sheetData>
  <sheetProtection password="DC75" sheet="1" selectLockedCells="1"/>
  <mergeCells count="9">
    <mergeCell ref="A31:E31"/>
    <mergeCell ref="A33:I33"/>
    <mergeCell ref="A34:I34"/>
    <mergeCell ref="A17:K17"/>
    <mergeCell ref="A3:J3"/>
    <mergeCell ref="A21:F21"/>
    <mergeCell ref="A28:E28"/>
    <mergeCell ref="A29:E29"/>
    <mergeCell ref="A30:E30"/>
  </mergeCells>
  <printOptions/>
  <pageMargins left="0.1968503937007874" right="0.1968503937007874" top="0.5905511811023623" bottom="0.5905511811023623" header="0.5118110236220472" footer="0.5118110236220472"/>
  <pageSetup horizontalDpi="300" verticalDpi="300" orientation="landscape" paperSize="9" r:id="rId1"/>
  <rowBreaks count="1" manualBreakCount="1">
    <brk id="2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66"/>
  <sheetViews>
    <sheetView showGridLines="0" showRowColHeaders="0" view="pageLayout" showRuler="0" workbookViewId="0" topLeftCell="A1">
      <selection activeCell="C66" sqref="C66"/>
    </sheetView>
  </sheetViews>
  <sheetFormatPr defaultColWidth="11.421875" defaultRowHeight="12.75"/>
  <cols>
    <col min="1" max="1" width="35.00390625" style="0" customWidth="1"/>
    <col min="2" max="2" width="10.28125" style="0" customWidth="1"/>
    <col min="3" max="3" width="18.28125" style="0" customWidth="1"/>
    <col min="4" max="4" width="17.28125" style="0" customWidth="1"/>
    <col min="5" max="5" width="22.140625" style="0" customWidth="1"/>
    <col min="6" max="6" width="25.57421875" style="0" customWidth="1"/>
  </cols>
  <sheetData>
    <row r="1" spans="1:4" s="3" customFormat="1" ht="21">
      <c r="A1" s="59" t="s">
        <v>42</v>
      </c>
      <c r="B1" s="59"/>
      <c r="C1" s="59"/>
      <c r="D1" s="59"/>
    </row>
    <row r="2" spans="1:4" ht="12.75">
      <c r="A2" s="105" t="s">
        <v>64</v>
      </c>
      <c r="B2" s="6"/>
      <c r="C2" s="19"/>
      <c r="D2" s="6"/>
    </row>
    <row r="3" spans="1:4" ht="12.75">
      <c r="A3" s="6"/>
      <c r="B3" s="6"/>
      <c r="C3" s="19"/>
      <c r="D3" s="6"/>
    </row>
    <row r="4" spans="1:6" s="2" customFormat="1" ht="17.25">
      <c r="A4" s="60" t="s">
        <v>37</v>
      </c>
      <c r="B4" s="61"/>
      <c r="C4" s="61"/>
      <c r="D4" s="61"/>
      <c r="F4" s="26"/>
    </row>
    <row r="5" spans="1:4" ht="24" customHeight="1">
      <c r="A5" s="35"/>
      <c r="B5" s="6"/>
      <c r="C5" s="6"/>
      <c r="D5" s="6"/>
    </row>
    <row r="6" spans="1:5" ht="12.75">
      <c r="A6" s="147"/>
      <c r="B6" s="147"/>
      <c r="C6" s="62" t="s">
        <v>36</v>
      </c>
      <c r="D6" s="62" t="s">
        <v>36</v>
      </c>
      <c r="E6" s="62" t="s">
        <v>36</v>
      </c>
    </row>
    <row r="7" spans="1:5" ht="12.75">
      <c r="A7" s="147"/>
      <c r="B7" s="147"/>
      <c r="C7" s="62" t="s">
        <v>5</v>
      </c>
      <c r="D7" s="62" t="s">
        <v>6</v>
      </c>
      <c r="E7" s="62" t="s">
        <v>58</v>
      </c>
    </row>
    <row r="8" spans="1:5" ht="26.25">
      <c r="A8" s="63" t="s">
        <v>30</v>
      </c>
      <c r="B8" s="64">
        <v>0.8</v>
      </c>
      <c r="C8" s="65">
        <v>470</v>
      </c>
      <c r="D8" s="65">
        <v>483</v>
      </c>
      <c r="E8" s="65">
        <v>509</v>
      </c>
    </row>
    <row r="9" spans="1:5" ht="26.25">
      <c r="A9" s="63" t="s">
        <v>11</v>
      </c>
      <c r="B9" s="64">
        <v>0.9</v>
      </c>
      <c r="C9" s="65">
        <v>529</v>
      </c>
      <c r="D9" s="65">
        <v>544</v>
      </c>
      <c r="E9" s="65">
        <v>572</v>
      </c>
    </row>
    <row r="10" spans="1:5" ht="26.25">
      <c r="A10" s="63" t="s">
        <v>12</v>
      </c>
      <c r="B10" s="64">
        <v>1</v>
      </c>
      <c r="C10" s="65">
        <v>588</v>
      </c>
      <c r="D10" s="65">
        <v>604</v>
      </c>
      <c r="E10" s="65">
        <v>636</v>
      </c>
    </row>
    <row r="11" spans="1:5" s="4" customFormat="1" ht="26.25">
      <c r="A11" s="66" t="s">
        <v>13</v>
      </c>
      <c r="B11" s="64">
        <v>1.1</v>
      </c>
      <c r="C11" s="65">
        <v>647</v>
      </c>
      <c r="D11" s="65">
        <v>664</v>
      </c>
      <c r="E11" s="65">
        <v>700</v>
      </c>
    </row>
    <row r="12" spans="1:4" s="4" customFormat="1" ht="12.75">
      <c r="A12" s="67"/>
      <c r="B12" s="68"/>
      <c r="C12" s="69"/>
      <c r="D12" s="69"/>
    </row>
    <row r="13" spans="1:4" s="4" customFormat="1" ht="12.75">
      <c r="A13" s="115" t="s">
        <v>53</v>
      </c>
      <c r="B13" s="116"/>
      <c r="C13" s="69"/>
      <c r="D13" s="69"/>
    </row>
    <row r="14" spans="1:4" s="4" customFormat="1" ht="12.75">
      <c r="A14" s="117" t="s">
        <v>55</v>
      </c>
      <c r="B14" s="118">
        <v>4</v>
      </c>
      <c r="C14" s="69"/>
      <c r="D14" s="69"/>
    </row>
    <row r="15" spans="1:4" s="4" customFormat="1" ht="12.75">
      <c r="A15" s="117" t="s">
        <v>56</v>
      </c>
      <c r="B15" s="119">
        <v>13</v>
      </c>
      <c r="C15" s="69"/>
      <c r="D15" s="69"/>
    </row>
    <row r="16" spans="1:4" s="4" customFormat="1" ht="12.75">
      <c r="A16" s="117" t="s">
        <v>57</v>
      </c>
      <c r="B16" s="119">
        <f>B15*B14</f>
        <v>52</v>
      </c>
      <c r="C16" s="69"/>
      <c r="D16" s="69"/>
    </row>
    <row r="17" spans="1:4" s="4" customFormat="1" ht="12.75">
      <c r="A17" s="67"/>
      <c r="B17" s="68"/>
      <c r="C17" s="69"/>
      <c r="D17" s="69"/>
    </row>
    <row r="18" spans="1:4" ht="12.75">
      <c r="A18" s="6"/>
      <c r="B18" s="6"/>
      <c r="C18" s="6"/>
      <c r="D18" s="6"/>
    </row>
    <row r="19" spans="1:4" ht="17.25">
      <c r="A19" s="70" t="s">
        <v>50</v>
      </c>
      <c r="B19" s="71"/>
      <c r="C19" s="72"/>
      <c r="D19" s="73"/>
    </row>
    <row r="20" spans="1:4" ht="12.75">
      <c r="A20" s="79" t="s">
        <v>46</v>
      </c>
      <c r="B20" s="19"/>
      <c r="C20" s="74">
        <v>231</v>
      </c>
      <c r="D20" s="6"/>
    </row>
    <row r="21" spans="1:4" ht="12.75">
      <c r="A21" s="83" t="s">
        <v>33</v>
      </c>
      <c r="B21" s="32"/>
      <c r="C21" s="84">
        <f>ROUND(C20*1.25,2)</f>
        <v>288.75</v>
      </c>
      <c r="D21" s="6"/>
    </row>
    <row r="22" spans="1:4" ht="12.75">
      <c r="A22" s="19"/>
      <c r="B22" s="19"/>
      <c r="C22" s="19"/>
      <c r="D22" s="6"/>
    </row>
    <row r="23" spans="1:4" ht="12.75">
      <c r="A23" s="19"/>
      <c r="B23" s="19"/>
      <c r="C23" s="19"/>
      <c r="D23" s="6"/>
    </row>
    <row r="24" spans="1:5" ht="15">
      <c r="A24" s="35" t="s">
        <v>60</v>
      </c>
      <c r="B24" s="6"/>
      <c r="C24" s="75"/>
      <c r="D24" s="108"/>
      <c r="E24" s="108"/>
    </row>
    <row r="25" spans="1:5" ht="12.75" customHeight="1">
      <c r="A25" s="109" t="s">
        <v>59</v>
      </c>
      <c r="B25" s="110">
        <v>8</v>
      </c>
      <c r="C25" s="111">
        <v>400</v>
      </c>
      <c r="D25" s="112"/>
      <c r="E25" s="112"/>
    </row>
    <row r="26" spans="1:5" ht="12.75" customHeight="1">
      <c r="A26" s="109" t="s">
        <v>59</v>
      </c>
      <c r="B26" s="110">
        <v>7</v>
      </c>
      <c r="C26" s="113">
        <f>ROUND(C25/B25*B26,2)</f>
        <v>350</v>
      </c>
      <c r="D26" s="112"/>
      <c r="E26" s="112"/>
    </row>
    <row r="27" spans="1:5" ht="12.75" customHeight="1">
      <c r="A27" s="109" t="s">
        <v>59</v>
      </c>
      <c r="B27" s="110">
        <v>6</v>
      </c>
      <c r="C27" s="113">
        <f>ROUND(C25/B25*B27,2)</f>
        <v>300</v>
      </c>
      <c r="D27" s="112"/>
      <c r="E27" s="112"/>
    </row>
    <row r="28" spans="1:5" ht="12.75" customHeight="1">
      <c r="A28" s="109" t="s">
        <v>59</v>
      </c>
      <c r="B28" s="110">
        <v>5</v>
      </c>
      <c r="C28" s="113">
        <f>ROUND(C25/B25*B28,2)</f>
        <v>250</v>
      </c>
      <c r="D28" s="112"/>
      <c r="E28" s="112"/>
    </row>
    <row r="29" spans="1:5" ht="12.75" customHeight="1">
      <c r="A29" s="109" t="s">
        <v>59</v>
      </c>
      <c r="B29" s="110">
        <v>4</v>
      </c>
      <c r="C29" s="113">
        <f>ROUND(C25/B25*B29,2)</f>
        <v>200</v>
      </c>
      <c r="D29" s="112"/>
      <c r="E29" s="112"/>
    </row>
    <row r="30" spans="1:5" ht="12.75" customHeight="1">
      <c r="A30" s="109" t="s">
        <v>59</v>
      </c>
      <c r="B30" s="110">
        <v>3</v>
      </c>
      <c r="C30" s="113">
        <f>ROUND(C25/B25*B30,2)</f>
        <v>150</v>
      </c>
      <c r="D30" s="112"/>
      <c r="E30" s="112"/>
    </row>
    <row r="31" spans="1:5" ht="12.75" customHeight="1">
      <c r="A31" s="109" t="s">
        <v>59</v>
      </c>
      <c r="B31" s="110">
        <v>2</v>
      </c>
      <c r="C31" s="113">
        <f>ROUND(C25/B25*B31,2)</f>
        <v>100</v>
      </c>
      <c r="D31" s="112"/>
      <c r="E31" s="112"/>
    </row>
    <row r="32" spans="1:3" ht="12.75" customHeight="1">
      <c r="A32" s="109" t="s">
        <v>59</v>
      </c>
      <c r="B32" s="114">
        <v>1</v>
      </c>
      <c r="C32" s="113">
        <f>ROUND(C25/B25*B32,2)</f>
        <v>50</v>
      </c>
    </row>
    <row r="33" spans="1:4" ht="12.75">
      <c r="A33" s="19"/>
      <c r="B33" s="19"/>
      <c r="C33" s="19"/>
      <c r="D33" s="6"/>
    </row>
    <row r="34" spans="1:4" ht="12.75">
      <c r="A34" s="67"/>
      <c r="B34" s="77"/>
      <c r="C34" s="78"/>
      <c r="D34" s="76"/>
    </row>
    <row r="35" spans="1:4" ht="12.75">
      <c r="A35" s="19"/>
      <c r="B35" s="19"/>
      <c r="C35" s="19"/>
      <c r="D35" s="6"/>
    </row>
    <row r="36" spans="1:4" ht="12.75">
      <c r="A36" s="6"/>
      <c r="B36" s="6"/>
      <c r="C36" s="6"/>
      <c r="D36" s="6"/>
    </row>
    <row r="37" spans="1:4" ht="12.75">
      <c r="A37" s="6"/>
      <c r="B37" s="6"/>
      <c r="C37" s="6"/>
      <c r="D37" s="6"/>
    </row>
    <row r="38" spans="1:4" ht="15">
      <c r="A38" s="102" t="s">
        <v>15</v>
      </c>
      <c r="B38" s="103" t="s">
        <v>44</v>
      </c>
      <c r="C38" s="103" t="s">
        <v>45</v>
      </c>
      <c r="D38" s="6"/>
    </row>
    <row r="39" spans="1:4" ht="26.25">
      <c r="A39" s="120" t="s">
        <v>16</v>
      </c>
      <c r="B39" s="94"/>
      <c r="C39" s="94">
        <v>520</v>
      </c>
      <c r="D39" s="6"/>
    </row>
    <row r="40" spans="1:4" ht="26.25">
      <c r="A40" s="90" t="s">
        <v>18</v>
      </c>
      <c r="B40" s="92">
        <v>18.6</v>
      </c>
      <c r="C40" s="92"/>
      <c r="D40" s="6"/>
    </row>
    <row r="41" spans="1:4" ht="12.75">
      <c r="A41" s="6"/>
      <c r="B41" s="6"/>
      <c r="C41" s="6"/>
      <c r="D41" s="6"/>
    </row>
    <row r="42" spans="1:4" ht="15">
      <c r="A42" s="102" t="s">
        <v>17</v>
      </c>
      <c r="B42" s="103" t="s">
        <v>44</v>
      </c>
      <c r="C42" s="103" t="s">
        <v>45</v>
      </c>
      <c r="D42" s="6"/>
    </row>
    <row r="43" spans="1:4" ht="66">
      <c r="A43" s="100" t="s">
        <v>65</v>
      </c>
      <c r="B43" s="92"/>
      <c r="C43" s="91">
        <v>485</v>
      </c>
      <c r="D43" s="6"/>
    </row>
    <row r="44" spans="1:4" ht="12.75">
      <c r="A44" s="107" t="s">
        <v>47</v>
      </c>
      <c r="B44" s="97"/>
      <c r="C44" s="98">
        <v>158.43</v>
      </c>
      <c r="D44" s="6"/>
    </row>
    <row r="45" spans="1:4" ht="12.75">
      <c r="A45" s="107" t="s">
        <v>48</v>
      </c>
      <c r="B45" s="97"/>
      <c r="C45" s="98">
        <v>165.22</v>
      </c>
      <c r="D45" s="6"/>
    </row>
    <row r="46" spans="1:4" ht="26.25">
      <c r="A46" s="99" t="s">
        <v>19</v>
      </c>
      <c r="B46" s="93"/>
      <c r="C46" s="96">
        <v>1131.67</v>
      </c>
      <c r="D46" s="6"/>
    </row>
    <row r="47" spans="1:4" ht="52.5">
      <c r="A47" s="100" t="s">
        <v>63</v>
      </c>
      <c r="B47" s="92">
        <v>14.6</v>
      </c>
      <c r="C47" s="92"/>
      <c r="D47" s="6"/>
    </row>
    <row r="48" spans="1:4" ht="26.25">
      <c r="A48" s="95" t="s">
        <v>43</v>
      </c>
      <c r="B48" s="93">
        <v>14</v>
      </c>
      <c r="C48" s="96"/>
      <c r="D48" s="6"/>
    </row>
    <row r="49" spans="1:4" ht="12.75">
      <c r="A49" s="80"/>
      <c r="B49" s="19"/>
      <c r="C49" s="19"/>
      <c r="D49" s="19"/>
    </row>
    <row r="50" spans="1:4" ht="30.75">
      <c r="A50" s="121" t="s">
        <v>66</v>
      </c>
      <c r="B50" s="104" t="s">
        <v>44</v>
      </c>
      <c r="C50" s="104" t="s">
        <v>45</v>
      </c>
      <c r="D50" s="6"/>
    </row>
    <row r="51" spans="1:4" ht="12.75">
      <c r="A51" s="101" t="s">
        <v>21</v>
      </c>
      <c r="B51" s="92">
        <v>3.4</v>
      </c>
      <c r="C51" s="92"/>
      <c r="D51" s="6"/>
    </row>
    <row r="52" spans="1:4" ht="12.75">
      <c r="A52" s="93" t="s">
        <v>22</v>
      </c>
      <c r="B52" s="93">
        <v>3.05</v>
      </c>
      <c r="C52" s="93"/>
      <c r="D52" s="6"/>
    </row>
    <row r="53" spans="1:4" ht="12.75">
      <c r="A53" s="19"/>
      <c r="B53" s="19"/>
      <c r="C53" s="19"/>
      <c r="D53" s="6"/>
    </row>
    <row r="54" spans="1:4" ht="13.5" thickBot="1">
      <c r="A54" s="19"/>
      <c r="B54" s="19"/>
      <c r="C54" s="19"/>
      <c r="D54" s="6"/>
    </row>
    <row r="55" spans="1:4" ht="43.5" thickBot="1">
      <c r="A55" s="148" t="s">
        <v>82</v>
      </c>
      <c r="B55" s="122" t="s">
        <v>81</v>
      </c>
      <c r="C55" s="122" t="s">
        <v>67</v>
      </c>
      <c r="D55" s="6"/>
    </row>
    <row r="56" spans="1:4" ht="15" thickBot="1">
      <c r="A56" s="123" t="s">
        <v>68</v>
      </c>
      <c r="B56" s="128" t="s">
        <v>85</v>
      </c>
      <c r="C56" s="124" t="s">
        <v>69</v>
      </c>
      <c r="D56" s="6"/>
    </row>
    <row r="57" spans="1:4" ht="15" thickBot="1">
      <c r="A57" s="125" t="s">
        <v>70</v>
      </c>
      <c r="B57" s="129" t="s">
        <v>71</v>
      </c>
      <c r="C57" s="126" t="s">
        <v>72</v>
      </c>
      <c r="D57" s="6"/>
    </row>
    <row r="58" spans="1:4" ht="15" thickBot="1">
      <c r="A58" s="123" t="s">
        <v>73</v>
      </c>
      <c r="B58" s="128" t="s">
        <v>71</v>
      </c>
      <c r="C58" s="124" t="s">
        <v>72</v>
      </c>
      <c r="D58" s="6"/>
    </row>
    <row r="59" spans="1:4" ht="15" thickBot="1">
      <c r="A59" s="125" t="s">
        <v>74</v>
      </c>
      <c r="B59" s="129">
        <v>-0.25</v>
      </c>
      <c r="C59" s="127">
        <v>0.0315</v>
      </c>
      <c r="D59" s="6"/>
    </row>
    <row r="60" spans="1:4" ht="15" thickBot="1">
      <c r="A60" s="123" t="s">
        <v>75</v>
      </c>
      <c r="B60" s="128">
        <v>-0.5</v>
      </c>
      <c r="C60" s="124" t="s">
        <v>76</v>
      </c>
      <c r="D60" s="6"/>
    </row>
    <row r="61" spans="1:4" ht="15" thickBot="1">
      <c r="A61" s="125" t="s">
        <v>77</v>
      </c>
      <c r="B61" s="129">
        <v>-0.75</v>
      </c>
      <c r="C61" s="126" t="s">
        <v>78</v>
      </c>
      <c r="D61" s="6"/>
    </row>
    <row r="62" spans="1:4" ht="15" thickBot="1">
      <c r="A62" s="123" t="s">
        <v>79</v>
      </c>
      <c r="B62" s="128" t="s">
        <v>84</v>
      </c>
      <c r="C62" s="124" t="s">
        <v>80</v>
      </c>
      <c r="D62" s="6"/>
    </row>
    <row r="63" spans="1:4" ht="12.75">
      <c r="A63" s="19"/>
      <c r="B63" s="19"/>
      <c r="C63" s="19"/>
      <c r="D63" s="6"/>
    </row>
    <row r="64" spans="1:4" ht="12.75">
      <c r="A64" s="6"/>
      <c r="B64" s="6"/>
      <c r="C64" s="6"/>
      <c r="D64" s="6"/>
    </row>
    <row r="65" spans="1:4" ht="12.75">
      <c r="A65" s="6"/>
      <c r="B65" s="6"/>
      <c r="C65" s="6"/>
      <c r="D65" s="6"/>
    </row>
    <row r="66" spans="1:4" ht="12.75">
      <c r="A66" s="81" t="s">
        <v>29</v>
      </c>
      <c r="B66" s="33"/>
      <c r="C66" s="82" t="s">
        <v>83</v>
      </c>
      <c r="D66" s="6"/>
    </row>
  </sheetData>
  <sheetProtection password="DC75" sheet="1" selectLockedCells="1"/>
  <mergeCells count="2">
    <mergeCell ref="A6:A7"/>
    <mergeCell ref="B6:B7"/>
  </mergeCells>
  <printOptions/>
  <pageMargins left="0.4724409448818898" right="0.3937007874015748" top="0.7874015748031497" bottom="0.7874015748031497" header="0.31496062992125984" footer="0.31496062992125984"/>
  <pageSetup fitToHeight="1" fitToWidth="1" horizontalDpi="600" verticalDpi="600" orientation="portrait" paperSize="8" scale="98" r:id="rId1"/>
  <headerFooter>
    <oddHeader xml:space="preserve">&amp;C </oddHeader>
    <oddFooter xml:space="preserve">&amp;C </oddFooter>
  </headerFooter>
  <ignoredErrors>
    <ignoredError sqref="B56 B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Thelen</dc:creator>
  <cp:keywords/>
  <dc:description/>
  <cp:lastModifiedBy>Hans Thelen</cp:lastModifiedBy>
  <cp:lastPrinted>2019-02-08T12:16:15Z</cp:lastPrinted>
  <dcterms:created xsi:type="dcterms:W3CDTF">2009-01-12T16:37:24Z</dcterms:created>
  <dcterms:modified xsi:type="dcterms:W3CDTF">2023-06-28T11:46:02Z</dcterms:modified>
  <cp:category/>
  <cp:version/>
  <cp:contentType/>
  <cp:contentStatus/>
</cp:coreProperties>
</file>